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NN2564\01โครงการคุณภาพบัณฑิต\ผลการวิเคราะห์าภาวะการมีงานทำ-นายจ้าง2563\"/>
    </mc:Choice>
  </mc:AlternateContent>
  <bookViews>
    <workbookView xWindow="2580" yWindow="2580" windowWidth="17280" windowHeight="8970"/>
  </bookViews>
  <sheets>
    <sheet name="ภาพรวม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" i="1" l="1"/>
  <c r="G97" i="1"/>
  <c r="E97" i="1"/>
  <c r="D97" i="1"/>
  <c r="E92" i="1" l="1"/>
  <c r="D92" i="1"/>
  <c r="E90" i="1"/>
  <c r="D90" i="1"/>
  <c r="E88" i="1"/>
  <c r="D88" i="1"/>
  <c r="E81" i="1"/>
  <c r="D81" i="1"/>
  <c r="E59" i="1"/>
  <c r="D59" i="1"/>
  <c r="E53" i="1"/>
  <c r="D53" i="1"/>
  <c r="E50" i="1"/>
  <c r="D50" i="1"/>
  <c r="E33" i="1"/>
  <c r="D33" i="1"/>
  <c r="E27" i="1"/>
  <c r="D27" i="1"/>
  <c r="E10" i="1"/>
  <c r="D10" i="1"/>
  <c r="E8" i="1"/>
  <c r="D8" i="1"/>
  <c r="E4" i="1"/>
  <c r="D4" i="1"/>
  <c r="I99" i="1" l="1"/>
  <c r="I98" i="1"/>
  <c r="G99" i="1"/>
  <c r="G98" i="1"/>
  <c r="H98" i="1" s="1"/>
  <c r="E99" i="1"/>
  <c r="E98" i="1"/>
  <c r="D99" i="1"/>
  <c r="D98" i="1"/>
  <c r="D96" i="1"/>
  <c r="I95" i="1"/>
  <c r="G95" i="1"/>
  <c r="E95" i="1"/>
  <c r="H95" i="1" s="1"/>
  <c r="I96" i="1"/>
  <c r="G96" i="1"/>
  <c r="E96" i="1"/>
  <c r="D95" i="1"/>
  <c r="H8" i="1"/>
  <c r="H10" i="1"/>
  <c r="H27" i="1"/>
  <c r="H33" i="1"/>
  <c r="H50" i="1"/>
  <c r="H53" i="1"/>
  <c r="H59" i="1"/>
  <c r="H81" i="1"/>
  <c r="H88" i="1"/>
  <c r="H92" i="1"/>
  <c r="H91" i="1"/>
  <c r="H89" i="1"/>
  <c r="H82" i="1"/>
  <c r="H56" i="1"/>
  <c r="H52" i="1"/>
  <c r="H51" i="1"/>
  <c r="H34" i="1"/>
  <c r="H32" i="1"/>
  <c r="H9" i="1"/>
  <c r="H6" i="1"/>
  <c r="H7" i="1"/>
  <c r="H5" i="1"/>
  <c r="H4" i="1"/>
  <c r="H99" i="1" l="1"/>
  <c r="H96" i="1"/>
  <c r="H97" i="1"/>
  <c r="F96" i="1"/>
  <c r="J97" i="1" l="1"/>
  <c r="J96" i="1"/>
  <c r="F97" i="1"/>
  <c r="J95" i="1" l="1"/>
  <c r="F95" i="1" l="1"/>
</calcChain>
</file>

<file path=xl/sharedStrings.xml><?xml version="1.0" encoding="utf-8"?>
<sst xmlns="http://schemas.openxmlformats.org/spreadsheetml/2006/main" count="187" uniqueCount="120">
  <si>
    <t>ส่วนงานวิชาการ/หลักสูตร</t>
  </si>
  <si>
    <t>ระดับ</t>
  </si>
  <si>
    <t>จำนวนผู้สำเร็จการศึกษา</t>
  </si>
  <si>
    <t>ผู้ตอบแบบ สอบถาม</t>
  </si>
  <si>
    <t>ร้อยละการตอบแบบสอบ ถาม</t>
  </si>
  <si>
    <t>ค่าเฉลี่ยความพึงพอใจ</t>
  </si>
  <si>
    <t>ร้อยละความไม่พึงพอใจ</t>
  </si>
  <si>
    <t>คณะเทคโนโลยีและการพัฒนาชุมชน</t>
  </si>
  <si>
    <t>วท.บ.</t>
  </si>
  <si>
    <t>เกษตรศาสตร์</t>
  </si>
  <si>
    <t>ป.ตรี</t>
  </si>
  <si>
    <t>สัตวศาสตร์</t>
  </si>
  <si>
    <t>เทคโนโลยีการเกษตรและการพัฒนาชุมชน</t>
  </si>
  <si>
    <t>วท.ม.</t>
  </si>
  <si>
    <t>ป.โท</t>
  </si>
  <si>
    <t>นบ.</t>
  </si>
  <si>
    <t>นิติศาสตร์</t>
  </si>
  <si>
    <t>ศศ.บ.</t>
  </si>
  <si>
    <t>การจัดการทรัพยากรมนุษย์</t>
  </si>
  <si>
    <t>รป.บ.</t>
  </si>
  <si>
    <t>การปกครองท้องถิ่น</t>
  </si>
  <si>
    <t>นศ.บ.</t>
  </si>
  <si>
    <t>นิเทศศาสตร์</t>
  </si>
  <si>
    <t>ประวัติศาสตร์</t>
  </si>
  <si>
    <t>ภาษาจีน</t>
  </si>
  <si>
    <t>ภาษาญี่ปุ่น</t>
  </si>
  <si>
    <t>ภาษาไทย</t>
  </si>
  <si>
    <t>ภาษามลายู</t>
  </si>
  <si>
    <t>ภาษาอังกฤษ</t>
  </si>
  <si>
    <t>ภูมิศาสตร์</t>
  </si>
  <si>
    <t>ศศ.ม.</t>
  </si>
  <si>
    <t>ไทยคดีศึกษา</t>
  </si>
  <si>
    <t>การบริหารและพัฒนาสังคม</t>
  </si>
  <si>
    <t>ปร.ด.</t>
  </si>
  <si>
    <t>วัฒนธรรมศึกษา</t>
  </si>
  <si>
    <t>ป.เอก</t>
  </si>
  <si>
    <t>สบ.</t>
  </si>
  <si>
    <t>สาธารณสุขชุมชน</t>
  </si>
  <si>
    <t>วิทยาศาสตร์การกีฬา</t>
  </si>
  <si>
    <t>พท.บ.</t>
  </si>
  <si>
    <t>การแพทย์แผนไทย</t>
  </si>
  <si>
    <t>อาชีวอนามัยและความปลอดภัย</t>
  </si>
  <si>
    <t>ส.ม.</t>
  </si>
  <si>
    <t>สาธารณสุขศาสตรมหาบัณฑิต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</si>
  <si>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</si>
  <si>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</si>
  <si>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</si>
  <si>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</si>
  <si>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</si>
  <si>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</si>
  <si>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เทคโนโลยีสารสนเทศ</t>
  </si>
  <si>
    <t>ฟิสิกส์</t>
  </si>
  <si>
    <t>วิทยาการคอมพิวเตอร์</t>
  </si>
  <si>
    <t>วิทยาศาสตร์สิ่งแวดล้อม</t>
  </si>
  <si>
    <t>เทคโนโลยีชีวภาพ</t>
  </si>
  <si>
    <t>-</t>
  </si>
  <si>
    <t>วิทยาศาสตรศึกษา</t>
  </si>
  <si>
    <t>วศ.ม.</t>
  </si>
  <si>
    <t>ดศ.บ.</t>
  </si>
  <si>
    <t>ดุริยางคศาสตร์ไทย</t>
  </si>
  <si>
    <t>ดุริยางคศาสตร์สากล</t>
  </si>
  <si>
    <t>ทัศนศิลป์</t>
  </si>
  <si>
    <t>ศิลปะการแสดง</t>
  </si>
  <si>
    <t>ศิลปะการออกแบบ</t>
  </si>
  <si>
    <t>ป.บัณฑิต</t>
  </si>
  <si>
    <t>วิชาชีพครู</t>
  </si>
  <si>
    <t>กศ.บ.</t>
  </si>
  <si>
    <t>การศึกษาปฐมวัย</t>
  </si>
  <si>
    <t>พลศึกษา</t>
  </si>
  <si>
    <t>สังคมศึกษา</t>
  </si>
  <si>
    <t>กศ.ม.</t>
  </si>
  <si>
    <t>การบริหารการศึกษา</t>
  </si>
  <si>
    <t>การศึกษาเพื่อพัฒนาทรัพยากรมนุษย์</t>
  </si>
  <si>
    <t>การสอนวิทยาศาสตร์ คณิตศาสตร์ และคอมพิวเตอร์</t>
  </si>
  <si>
    <t>เทคโนโลยีและสื่อสารการศึกษา</t>
  </si>
  <si>
    <t>หลักสูตรและการสอน</t>
  </si>
  <si>
    <t>จิตวิทยาให้คำปรึกษา</t>
  </si>
  <si>
    <t>คณะเศรษฐศาสตร์และบริหารธุรกิจ</t>
  </si>
  <si>
    <t>บบ.</t>
  </si>
  <si>
    <t>การบัญชี</t>
  </si>
  <si>
    <t>บธ.บ.</t>
  </si>
  <si>
    <t>การตลาด</t>
  </si>
  <si>
    <t>การประกอบการและการจัดการ</t>
  </si>
  <si>
    <t>ศบ.</t>
  </si>
  <si>
    <t>เศรษฐศาสตร์</t>
  </si>
  <si>
    <t>บธ.ม.</t>
  </si>
  <si>
    <t>การจัดการธุรกิจ</t>
  </si>
  <si>
    <t>คณะนิติศาสตร์</t>
  </si>
  <si>
    <t>คณะมนุษยศาสตร์และสังคมศาสตร์</t>
  </si>
  <si>
    <t>คณะวิทยาการสุขภาพและการกีฬา</t>
  </si>
  <si>
    <t>คณะวิศวกรรมศาสตร์</t>
  </si>
  <si>
    <t>คณะศิลปกรรมศาสตร์</t>
  </si>
  <si>
    <t>คณะศึกษาศาสตร์</t>
  </si>
  <si>
    <t>คณะอุตสาหกรรมเกษตรและชีวภาพ</t>
  </si>
  <si>
    <t>วิทยาศาสตร์และเทคโนโลยีอาหาร</t>
  </si>
  <si>
    <t>บัณฑิตวิทยาลัย</t>
  </si>
  <si>
    <t xml:space="preserve">การพัฒนาที่ยั่งยืน </t>
  </si>
  <si>
    <t>วิทยาลัยการจัดการเพื่อการพัฒนา</t>
  </si>
  <si>
    <t>การจัดการ</t>
  </si>
  <si>
    <t>การบริหารงานตำรวจและกระบวนการยุติธรรม</t>
  </si>
  <si>
    <t>จำนวนผู้มีงานทำ</t>
  </si>
  <si>
    <t>จำนวนนายจ้าง/ผู้ใช้บัณฑิต</t>
  </si>
  <si>
    <t>ร้อยละการตอบกลับของนายจ้าง</t>
  </si>
  <si>
    <t>มหาวิทยาลัยทักษิณ</t>
  </si>
  <si>
    <t xml:space="preserve">  - ระดับปริญญาตรี</t>
  </si>
  <si>
    <r>
      <t xml:space="preserve">ข้อมูลแบบประเมินความพึงพอใจผู้ใช้บัณฑิต  </t>
    </r>
    <r>
      <rPr>
        <b/>
        <u/>
        <sz val="20"/>
        <color indexed="30"/>
        <rFont val="TH SarabunPSK"/>
        <family val="2"/>
      </rPr>
      <t>ประจำปีการศึกษา 2564 (ผู้สำเร็จการศึกษาในปีการศึกษา 2563)</t>
    </r>
  </si>
  <si>
    <t>การบริหารและพัฒนาชุมชน</t>
  </si>
  <si>
    <t>บรรณารักษศาสตร์และสารสนเทศศาสตร์</t>
  </si>
  <si>
    <t>วิทยาศาสตร์การประมงและทรัพยากรทางน้ำ</t>
  </si>
  <si>
    <t xml:space="preserve">วิศวกรรมเมคคาทรอนิกส์ </t>
  </si>
  <si>
    <t xml:space="preserve">วิศวกรรมยางและพอลิเมอร์ </t>
  </si>
  <si>
    <t>การวัดและประเมินผลทางการศึกษา</t>
  </si>
  <si>
    <t>ศิลปศึกษา</t>
  </si>
  <si>
    <t>การค้าสมัยใหม่และนวัตกรรมบริการ</t>
  </si>
  <si>
    <t>กจ.บ.</t>
  </si>
  <si>
    <t>ร้อยละผู้มีงานทำ</t>
  </si>
  <si>
    <t>ผลประเมินความพึงพอใจและไม่พึงพอใจของผู้ใช้บัณฑิต</t>
  </si>
  <si>
    <t xml:space="preserve">                  - สาขาวิทยาศาสตร์และเทคโนโลยี</t>
  </si>
  <si>
    <t xml:space="preserve">                  - สาขามนุษยศาสตร์และสังคมศาสตร์</t>
  </si>
  <si>
    <t xml:space="preserve">  - ระดับบัณฑิตศึกษา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</si>
</sst>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_ ;\-#,##0\ "/>
    <numFmt numFmtId="188" formatCode="###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0"/>
      <color rgb="FF0070C0"/>
      <name val="TH SarabunPSK"/>
      <family val="2"/>
    </font>
    <font>
      <b/>
      <u/>
      <sz val="20"/>
      <color indexed="3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top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top"/>
    </xf>
    <xf numFmtId="2" fontId="6" fillId="3" borderId="4" xfId="1" applyNumberFormat="1" applyFont="1" applyFill="1" applyBorder="1" applyAlignment="1">
      <alignment horizontal="center" vertical="top"/>
    </xf>
    <xf numFmtId="2" fontId="6" fillId="4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2" fontId="9" fillId="0" borderId="4" xfId="1" applyNumberFormat="1" applyFont="1" applyFill="1" applyBorder="1" applyAlignment="1">
      <alignment horizontal="center" vertical="top"/>
    </xf>
    <xf numFmtId="2" fontId="9" fillId="0" borderId="4" xfId="0" applyNumberFormat="1" applyFont="1" applyBorder="1" applyAlignment="1">
      <alignment horizontal="center"/>
    </xf>
    <xf numFmtId="0" fontId="5" fillId="0" borderId="4" xfId="0" applyFont="1" applyBorder="1"/>
    <xf numFmtId="2" fontId="9" fillId="0" borderId="4" xfId="1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2" fontId="6" fillId="3" borderId="4" xfId="1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3" borderId="4" xfId="0" applyFont="1" applyFill="1" applyBorder="1"/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top" wrapText="1"/>
    </xf>
    <xf numFmtId="2" fontId="8" fillId="3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vertical="top"/>
    </xf>
    <xf numFmtId="2" fontId="11" fillId="3" borderId="4" xfId="1" applyNumberFormat="1" applyFont="1" applyFill="1" applyBorder="1" applyAlignment="1">
      <alignment horizontal="center" vertical="center"/>
    </xf>
    <xf numFmtId="0" fontId="2" fillId="0" borderId="0" xfId="0" applyFont="1"/>
    <xf numFmtId="2" fontId="10" fillId="3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2" fontId="6" fillId="5" borderId="4" xfId="1" applyNumberFormat="1" applyFont="1" applyFill="1" applyBorder="1" applyAlignment="1">
      <alignment horizontal="center" vertical="top"/>
    </xf>
    <xf numFmtId="0" fontId="0" fillId="0" borderId="0" xfId="0" applyFont="1"/>
    <xf numFmtId="2" fontId="5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8" fillId="0" borderId="0" xfId="0" applyFont="1" applyAlignment="1">
      <alignment wrapText="1"/>
    </xf>
    <xf numFmtId="0" fontId="8" fillId="0" borderId="0" xfId="0" applyFont="1"/>
    <xf numFmtId="0" fontId="2" fillId="5" borderId="4" xfId="0" applyFont="1" applyFill="1" applyBorder="1"/>
    <xf numFmtId="0" fontId="6" fillId="5" borderId="4" xfId="0" applyFont="1" applyFill="1" applyBorder="1" applyAlignment="1">
      <alignment wrapText="1"/>
    </xf>
    <xf numFmtId="3" fontId="8" fillId="5" borderId="4" xfId="1" applyNumberFormat="1" applyFont="1" applyFill="1" applyBorder="1" applyAlignment="1">
      <alignment horizontal="center"/>
    </xf>
    <xf numFmtId="2" fontId="6" fillId="5" borderId="4" xfId="1" applyNumberFormat="1" applyFont="1" applyFill="1" applyBorder="1" applyAlignment="1">
      <alignment horizontal="center" vertical="center"/>
    </xf>
    <xf numFmtId="4" fontId="8" fillId="5" borderId="4" xfId="1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/>
    </xf>
    <xf numFmtId="2" fontId="6" fillId="5" borderId="4" xfId="0" applyNumberFormat="1" applyFont="1" applyFill="1" applyBorder="1" applyAlignment="1">
      <alignment horizontal="center" vertical="center"/>
    </xf>
    <xf numFmtId="1" fontId="10" fillId="3" borderId="4" xfId="1" applyNumberFormat="1" applyFont="1" applyFill="1" applyBorder="1" applyAlignment="1">
      <alignment horizontal="center" vertical="center"/>
    </xf>
    <xf numFmtId="3" fontId="10" fillId="3" borderId="4" xfId="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88" fontId="6" fillId="3" borderId="4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wrapText="1"/>
    </xf>
    <xf numFmtId="49" fontId="6" fillId="6" borderId="4" xfId="0" applyNumberFormat="1" applyFont="1" applyFill="1" applyBorder="1" applyAlignment="1"/>
    <xf numFmtId="0" fontId="8" fillId="6" borderId="4" xfId="0" applyFont="1" applyFill="1" applyBorder="1" applyAlignment="1">
      <alignment horizontal="center"/>
    </xf>
    <xf numFmtId="187" fontId="8" fillId="6" borderId="4" xfId="1" applyNumberFormat="1" applyFont="1" applyFill="1" applyBorder="1" applyAlignment="1">
      <alignment horizontal="center"/>
    </xf>
    <xf numFmtId="2" fontId="6" fillId="6" borderId="4" xfId="1" applyNumberFormat="1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center"/>
    </xf>
    <xf numFmtId="2" fontId="6" fillId="6" borderId="4" xfId="1" applyNumberFormat="1" applyFont="1" applyFill="1" applyBorder="1" applyAlignment="1">
      <alignment horizontal="center" vertical="top"/>
    </xf>
    <xf numFmtId="2" fontId="6" fillId="6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50" sqref="K50"/>
    </sheetView>
  </sheetViews>
  <sheetFormatPr defaultColWidth="9" defaultRowHeight="14.25" x14ac:dyDescent="0.2"/>
  <cols>
    <col min="1" max="1" width="9" style="40"/>
    <col min="2" max="2" width="38.25" style="40" bestFit="1" customWidth="1"/>
    <col min="3" max="3" width="9" style="40"/>
    <col min="4" max="4" width="10.25" style="40" bestFit="1" customWidth="1"/>
    <col min="5" max="5" width="9.375" style="40" bestFit="1" customWidth="1"/>
    <col min="6" max="6" width="13.625" style="40" customWidth="1"/>
    <col min="7" max="9" width="10.5" style="40" customWidth="1"/>
    <col min="10" max="10" width="13.75" style="40" customWidth="1"/>
    <col min="11" max="16384" width="9" style="40"/>
  </cols>
  <sheetData>
    <row r="1" spans="1:12" s="30" customFormat="1" ht="26.25" x14ac:dyDescent="0.35">
      <c r="A1" s="1" t="s">
        <v>105</v>
      </c>
      <c r="B1" s="43"/>
      <c r="C1" s="44"/>
      <c r="D1" s="44"/>
      <c r="E1" s="44"/>
      <c r="F1" s="38"/>
      <c r="G1" s="38"/>
      <c r="H1" s="38"/>
      <c r="I1" s="38"/>
      <c r="J1" s="38"/>
    </row>
    <row r="2" spans="1:12" s="30" customFormat="1" ht="61.5" customHeight="1" x14ac:dyDescent="0.2">
      <c r="A2" s="77" t="s">
        <v>0</v>
      </c>
      <c r="B2" s="78"/>
      <c r="C2" s="81" t="s">
        <v>1</v>
      </c>
      <c r="D2" s="81" t="s">
        <v>2</v>
      </c>
      <c r="E2" s="81" t="s">
        <v>3</v>
      </c>
      <c r="F2" s="67" t="s">
        <v>4</v>
      </c>
      <c r="G2" s="67" t="s">
        <v>100</v>
      </c>
      <c r="H2" s="67" t="s">
        <v>115</v>
      </c>
      <c r="I2" s="67" t="s">
        <v>101</v>
      </c>
      <c r="J2" s="67" t="s">
        <v>102</v>
      </c>
      <c r="K2" s="76" t="s">
        <v>116</v>
      </c>
      <c r="L2" s="76"/>
    </row>
    <row r="3" spans="1:12" s="30" customFormat="1" ht="63" x14ac:dyDescent="0.2">
      <c r="A3" s="79"/>
      <c r="B3" s="80"/>
      <c r="C3" s="82"/>
      <c r="D3" s="82"/>
      <c r="E3" s="82"/>
      <c r="F3" s="68"/>
      <c r="G3" s="68"/>
      <c r="H3" s="68"/>
      <c r="I3" s="68"/>
      <c r="J3" s="68"/>
      <c r="K3" s="2" t="s">
        <v>5</v>
      </c>
      <c r="L3" s="2" t="s">
        <v>6</v>
      </c>
    </row>
    <row r="4" spans="1:12" s="30" customFormat="1" ht="21" x14ac:dyDescent="0.35">
      <c r="A4" s="3"/>
      <c r="B4" s="3" t="s">
        <v>7</v>
      </c>
      <c r="C4" s="3"/>
      <c r="D4" s="4">
        <f>SUM(D5:D7)</f>
        <v>84</v>
      </c>
      <c r="E4" s="4">
        <f>SUM(E5:E7)</f>
        <v>69</v>
      </c>
      <c r="F4" s="5">
        <v>82.142857142857139</v>
      </c>
      <c r="G4" s="5">
        <v>37</v>
      </c>
      <c r="H4" s="5">
        <f>G4/E4*100</f>
        <v>53.623188405797109</v>
      </c>
      <c r="I4" s="5">
        <v>20</v>
      </c>
      <c r="J4" s="5">
        <v>54.054054054054056</v>
      </c>
      <c r="K4" s="6">
        <v>4.2699999999999996</v>
      </c>
      <c r="L4" s="6">
        <v>0</v>
      </c>
    </row>
    <row r="5" spans="1:12" ht="21" x14ac:dyDescent="0.35">
      <c r="A5" s="69" t="s">
        <v>8</v>
      </c>
      <c r="B5" s="7" t="s">
        <v>9</v>
      </c>
      <c r="C5" s="69" t="s">
        <v>10</v>
      </c>
      <c r="D5" s="54">
        <v>21</v>
      </c>
      <c r="E5" s="37">
        <v>19</v>
      </c>
      <c r="F5" s="10">
        <v>90.476190476190482</v>
      </c>
      <c r="G5" s="10">
        <v>6</v>
      </c>
      <c r="H5" s="10">
        <f>G5/E5*100</f>
        <v>31.578947368421051</v>
      </c>
      <c r="I5" s="10">
        <v>4</v>
      </c>
      <c r="J5" s="10">
        <v>66.666666666666671</v>
      </c>
      <c r="K5" s="11">
        <v>4.12</v>
      </c>
      <c r="L5" s="11">
        <v>0</v>
      </c>
    </row>
    <row r="6" spans="1:12" ht="21" x14ac:dyDescent="0.35">
      <c r="A6" s="70"/>
      <c r="B6" s="7" t="s">
        <v>11</v>
      </c>
      <c r="C6" s="70"/>
      <c r="D6" s="55">
        <v>42</v>
      </c>
      <c r="E6" s="37">
        <v>35</v>
      </c>
      <c r="F6" s="10">
        <v>83.333333333333329</v>
      </c>
      <c r="G6" s="10">
        <v>27</v>
      </c>
      <c r="H6" s="10">
        <f t="shared" ref="H6:H56" si="0">G6/E6*100</f>
        <v>77.142857142857153</v>
      </c>
      <c r="I6" s="10">
        <v>11</v>
      </c>
      <c r="J6" s="10">
        <v>40.74074074074074</v>
      </c>
      <c r="K6" s="11">
        <v>4.26</v>
      </c>
      <c r="L6" s="11">
        <v>0</v>
      </c>
    </row>
    <row r="7" spans="1:12" ht="21" x14ac:dyDescent="0.35">
      <c r="A7" s="71"/>
      <c r="B7" s="7" t="s">
        <v>12</v>
      </c>
      <c r="C7" s="71"/>
      <c r="D7" s="55">
        <v>21</v>
      </c>
      <c r="E7" s="37">
        <v>15</v>
      </c>
      <c r="F7" s="10">
        <v>71.428571428571431</v>
      </c>
      <c r="G7" s="10">
        <v>4</v>
      </c>
      <c r="H7" s="10">
        <f t="shared" si="0"/>
        <v>26.666666666666668</v>
      </c>
      <c r="I7" s="10">
        <v>5</v>
      </c>
      <c r="J7" s="10">
        <v>125</v>
      </c>
      <c r="K7" s="11">
        <v>4.42</v>
      </c>
      <c r="L7" s="11">
        <v>0</v>
      </c>
    </row>
    <row r="8" spans="1:12" s="30" customFormat="1" ht="21" x14ac:dyDescent="0.2">
      <c r="A8" s="17"/>
      <c r="B8" s="18" t="s">
        <v>87</v>
      </c>
      <c r="C8" s="17"/>
      <c r="D8" s="17">
        <f>SUM(D9:D9)</f>
        <v>385</v>
      </c>
      <c r="E8" s="17">
        <f>SUM(E9:E9)</f>
        <v>275</v>
      </c>
      <c r="F8" s="19">
        <v>71.428571428571431</v>
      </c>
      <c r="G8" s="19">
        <v>88</v>
      </c>
      <c r="H8" s="29">
        <f>G8/E8*100</f>
        <v>32</v>
      </c>
      <c r="I8" s="19">
        <v>47</v>
      </c>
      <c r="J8" s="5">
        <v>53.409090909090907</v>
      </c>
      <c r="K8" s="20">
        <v>4.34</v>
      </c>
      <c r="L8" s="20">
        <v>0</v>
      </c>
    </row>
    <row r="9" spans="1:12" ht="21" x14ac:dyDescent="0.35">
      <c r="A9" s="32" t="s">
        <v>15</v>
      </c>
      <c r="B9" s="12" t="s">
        <v>16</v>
      </c>
      <c r="C9" s="32" t="s">
        <v>10</v>
      </c>
      <c r="D9" s="35">
        <v>385</v>
      </c>
      <c r="E9" s="37">
        <v>275</v>
      </c>
      <c r="F9" s="13">
        <v>71.428571428571431</v>
      </c>
      <c r="G9" s="13">
        <v>88</v>
      </c>
      <c r="H9" s="10">
        <f t="shared" si="0"/>
        <v>32</v>
      </c>
      <c r="I9" s="13">
        <v>47</v>
      </c>
      <c r="J9" s="10">
        <v>53.409090909090907</v>
      </c>
      <c r="K9" s="14">
        <v>4.34</v>
      </c>
      <c r="L9" s="14">
        <v>0</v>
      </c>
    </row>
    <row r="10" spans="1:12" s="30" customFormat="1" ht="21" x14ac:dyDescent="0.2">
      <c r="A10" s="17"/>
      <c r="B10" s="18" t="s">
        <v>88</v>
      </c>
      <c r="C10" s="17"/>
      <c r="D10" s="17">
        <f>SUM(D11:D26)</f>
        <v>571</v>
      </c>
      <c r="E10" s="17">
        <f>SUM(E11:E26)</f>
        <v>364</v>
      </c>
      <c r="F10" s="19">
        <v>63.747810858143609</v>
      </c>
      <c r="G10" s="19">
        <v>183</v>
      </c>
      <c r="H10" s="29">
        <f>G10/E10*100</f>
        <v>50.27472527472527</v>
      </c>
      <c r="I10" s="19">
        <v>117</v>
      </c>
      <c r="J10" s="5">
        <v>63.934426229508198</v>
      </c>
      <c r="K10" s="20">
        <v>4.3899999999999997</v>
      </c>
      <c r="L10" s="20">
        <v>0</v>
      </c>
    </row>
    <row r="11" spans="1:12" ht="21" x14ac:dyDescent="0.35">
      <c r="A11" s="32" t="s">
        <v>17</v>
      </c>
      <c r="B11" s="12" t="s">
        <v>18</v>
      </c>
      <c r="C11" s="69" t="s">
        <v>10</v>
      </c>
      <c r="D11" s="36">
        <v>70</v>
      </c>
      <c r="E11" s="35">
        <v>51</v>
      </c>
      <c r="F11" s="13">
        <v>29.032258064516128</v>
      </c>
      <c r="G11" s="13">
        <v>28</v>
      </c>
      <c r="H11" s="10">
        <v>54.901960784313729</v>
      </c>
      <c r="I11" s="13">
        <v>16</v>
      </c>
      <c r="J11" s="10">
        <v>57.142857142857146</v>
      </c>
      <c r="K11" s="14">
        <v>4.26</v>
      </c>
      <c r="L11" s="14">
        <v>0</v>
      </c>
    </row>
    <row r="12" spans="1:12" ht="21" x14ac:dyDescent="0.35">
      <c r="A12" s="32" t="s">
        <v>19</v>
      </c>
      <c r="B12" s="12" t="s">
        <v>20</v>
      </c>
      <c r="C12" s="70"/>
      <c r="D12" s="36">
        <v>39</v>
      </c>
      <c r="E12" s="35">
        <v>22</v>
      </c>
      <c r="F12" s="13">
        <v>56.410256410256409</v>
      </c>
      <c r="G12" s="13">
        <v>8</v>
      </c>
      <c r="H12" s="10">
        <v>36.363636363636367</v>
      </c>
      <c r="I12" s="13">
        <v>8</v>
      </c>
      <c r="J12" s="10">
        <v>100</v>
      </c>
      <c r="K12" s="14">
        <v>4.29</v>
      </c>
      <c r="L12" s="14">
        <v>0</v>
      </c>
    </row>
    <row r="13" spans="1:12" ht="21" x14ac:dyDescent="0.35">
      <c r="A13" s="32" t="s">
        <v>17</v>
      </c>
      <c r="B13" s="12" t="s">
        <v>106</v>
      </c>
      <c r="C13" s="70"/>
      <c r="D13" s="36">
        <v>44</v>
      </c>
      <c r="E13" s="35">
        <v>22</v>
      </c>
      <c r="F13" s="13">
        <v>53.846153846153847</v>
      </c>
      <c r="G13" s="13">
        <v>11</v>
      </c>
      <c r="H13" s="10">
        <v>50</v>
      </c>
      <c r="I13" s="13">
        <v>9</v>
      </c>
      <c r="J13" s="10">
        <v>81.818181818181813</v>
      </c>
      <c r="K13" s="14">
        <v>4.29</v>
      </c>
      <c r="L13" s="14">
        <v>0</v>
      </c>
    </row>
    <row r="14" spans="1:12" ht="21" x14ac:dyDescent="0.35">
      <c r="A14" s="32" t="s">
        <v>21</v>
      </c>
      <c r="B14" s="12" t="s">
        <v>22</v>
      </c>
      <c r="C14" s="70"/>
      <c r="D14" s="36">
        <v>31</v>
      </c>
      <c r="E14" s="35">
        <v>9</v>
      </c>
      <c r="F14" s="13">
        <v>72.857142857142861</v>
      </c>
      <c r="G14" s="13">
        <v>5</v>
      </c>
      <c r="H14" s="10">
        <v>55.555555555555557</v>
      </c>
      <c r="I14" s="13">
        <v>7</v>
      </c>
      <c r="J14" s="10">
        <v>140</v>
      </c>
      <c r="K14" s="14">
        <v>4.22</v>
      </c>
      <c r="L14" s="14">
        <v>0</v>
      </c>
    </row>
    <row r="15" spans="1:12" ht="21" x14ac:dyDescent="0.35">
      <c r="A15" s="69" t="s">
        <v>17</v>
      </c>
      <c r="B15" s="12" t="s">
        <v>23</v>
      </c>
      <c r="C15" s="70"/>
      <c r="D15" s="36">
        <v>51</v>
      </c>
      <c r="E15" s="36">
        <v>35</v>
      </c>
      <c r="F15" s="13">
        <v>50</v>
      </c>
      <c r="G15" s="13">
        <v>18</v>
      </c>
      <c r="H15" s="10">
        <v>51.428571428571423</v>
      </c>
      <c r="I15" s="13">
        <v>13</v>
      </c>
      <c r="J15" s="10">
        <v>72.222222222222229</v>
      </c>
      <c r="K15" s="15">
        <v>4.41</v>
      </c>
      <c r="L15" s="14">
        <v>0</v>
      </c>
    </row>
    <row r="16" spans="1:12" ht="21" x14ac:dyDescent="0.35">
      <c r="A16" s="70"/>
      <c r="B16" s="12" t="s">
        <v>24</v>
      </c>
      <c r="C16" s="70"/>
      <c r="D16" s="36">
        <v>80</v>
      </c>
      <c r="E16" s="36">
        <v>59</v>
      </c>
      <c r="F16" s="13">
        <v>68.627450980392155</v>
      </c>
      <c r="G16" s="13">
        <v>26</v>
      </c>
      <c r="H16" s="10">
        <v>44.067796610169488</v>
      </c>
      <c r="I16" s="13">
        <v>17</v>
      </c>
      <c r="J16" s="10">
        <v>65.384615384615387</v>
      </c>
      <c r="K16" s="15">
        <v>4.4800000000000004</v>
      </c>
      <c r="L16" s="14">
        <v>0</v>
      </c>
    </row>
    <row r="17" spans="1:12" ht="21" x14ac:dyDescent="0.35">
      <c r="A17" s="70"/>
      <c r="B17" s="12" t="s">
        <v>25</v>
      </c>
      <c r="C17" s="70"/>
      <c r="D17" s="36">
        <v>32</v>
      </c>
      <c r="E17" s="36">
        <v>18</v>
      </c>
      <c r="F17" s="13">
        <v>73.75</v>
      </c>
      <c r="G17" s="13">
        <v>10</v>
      </c>
      <c r="H17" s="10">
        <v>55.555555555555557</v>
      </c>
      <c r="I17" s="13">
        <v>6</v>
      </c>
      <c r="J17" s="10">
        <v>60</v>
      </c>
      <c r="K17" s="15">
        <v>4.5199999999999996</v>
      </c>
      <c r="L17" s="14">
        <v>0</v>
      </c>
    </row>
    <row r="18" spans="1:12" ht="21" x14ac:dyDescent="0.35">
      <c r="A18" s="70"/>
      <c r="B18" s="12" t="s">
        <v>26</v>
      </c>
      <c r="C18" s="70"/>
      <c r="D18" s="36">
        <v>52</v>
      </c>
      <c r="E18" s="36">
        <v>35</v>
      </c>
      <c r="F18" s="13">
        <v>56.25</v>
      </c>
      <c r="G18" s="13">
        <v>19</v>
      </c>
      <c r="H18" s="10">
        <v>54.285714285714285</v>
      </c>
      <c r="I18" s="13">
        <v>6</v>
      </c>
      <c r="J18" s="10">
        <v>31.578947368421051</v>
      </c>
      <c r="K18" s="15">
        <v>4.79</v>
      </c>
      <c r="L18" s="14">
        <v>0</v>
      </c>
    </row>
    <row r="19" spans="1:12" ht="21" x14ac:dyDescent="0.35">
      <c r="A19" s="70"/>
      <c r="B19" s="12" t="s">
        <v>27</v>
      </c>
      <c r="C19" s="70"/>
      <c r="D19" s="36">
        <v>19</v>
      </c>
      <c r="E19" s="36">
        <v>7</v>
      </c>
      <c r="F19" s="13">
        <v>36.842105263157897</v>
      </c>
      <c r="G19" s="13">
        <v>3</v>
      </c>
      <c r="H19" s="10">
        <v>42.857142857142854</v>
      </c>
      <c r="I19" s="13">
        <v>2</v>
      </c>
      <c r="J19" s="10">
        <v>66.666666666666671</v>
      </c>
      <c r="K19" s="15">
        <v>3.98</v>
      </c>
      <c r="L19" s="14">
        <v>0</v>
      </c>
    </row>
    <row r="20" spans="1:12" ht="21" x14ac:dyDescent="0.35">
      <c r="A20" s="71"/>
      <c r="B20" s="12" t="s">
        <v>28</v>
      </c>
      <c r="C20" s="70"/>
      <c r="D20" s="36">
        <v>89</v>
      </c>
      <c r="E20" s="36">
        <v>71</v>
      </c>
      <c r="F20" s="13">
        <v>79.775280898876403</v>
      </c>
      <c r="G20" s="13">
        <v>40</v>
      </c>
      <c r="H20" s="10">
        <v>56.338028169014088</v>
      </c>
      <c r="I20" s="13">
        <v>20</v>
      </c>
      <c r="J20" s="10">
        <v>50</v>
      </c>
      <c r="K20" s="15">
        <v>4.57</v>
      </c>
      <c r="L20" s="14">
        <v>0</v>
      </c>
    </row>
    <row r="21" spans="1:12" ht="21" x14ac:dyDescent="0.35">
      <c r="A21" s="32" t="s">
        <v>8</v>
      </c>
      <c r="B21" s="12" t="s">
        <v>29</v>
      </c>
      <c r="C21" s="70"/>
      <c r="D21" s="36">
        <v>26</v>
      </c>
      <c r="E21" s="36">
        <v>14</v>
      </c>
      <c r="F21" s="13">
        <v>67.307692307692307</v>
      </c>
      <c r="G21" s="13">
        <v>8</v>
      </c>
      <c r="H21" s="10">
        <v>57.142857142857139</v>
      </c>
      <c r="I21" s="13">
        <v>7</v>
      </c>
      <c r="J21" s="10">
        <v>87.5</v>
      </c>
      <c r="K21" s="15">
        <v>4.18</v>
      </c>
      <c r="L21" s="14">
        <v>0</v>
      </c>
    </row>
    <row r="22" spans="1:12" ht="21" x14ac:dyDescent="0.35">
      <c r="A22" s="32" t="s">
        <v>17</v>
      </c>
      <c r="B22" s="12" t="s">
        <v>107</v>
      </c>
      <c r="C22" s="71"/>
      <c r="D22" s="36">
        <v>31</v>
      </c>
      <c r="E22" s="36">
        <v>21</v>
      </c>
      <c r="F22" s="13">
        <v>67.741935483870961</v>
      </c>
      <c r="G22" s="13">
        <v>7</v>
      </c>
      <c r="H22" s="10">
        <v>33.333333333333329</v>
      </c>
      <c r="I22" s="13">
        <v>6</v>
      </c>
      <c r="J22" s="10">
        <v>85.714285714285708</v>
      </c>
      <c r="K22" s="15">
        <v>4.08</v>
      </c>
      <c r="L22" s="14">
        <v>0</v>
      </c>
    </row>
    <row r="23" spans="1:12" ht="21" x14ac:dyDescent="0.35">
      <c r="A23" s="69" t="s">
        <v>30</v>
      </c>
      <c r="B23" s="12" t="s">
        <v>31</v>
      </c>
      <c r="C23" s="72" t="s">
        <v>14</v>
      </c>
      <c r="D23" s="36">
        <v>1</v>
      </c>
      <c r="E23" s="36">
        <v>0</v>
      </c>
      <c r="F23" s="13">
        <v>0</v>
      </c>
      <c r="G23" s="13">
        <v>0</v>
      </c>
      <c r="H23" s="10">
        <v>0</v>
      </c>
      <c r="I23" s="13">
        <v>0</v>
      </c>
      <c r="J23" s="10">
        <v>0</v>
      </c>
      <c r="K23" s="15" t="s">
        <v>55</v>
      </c>
      <c r="L23" s="14" t="s">
        <v>55</v>
      </c>
    </row>
    <row r="24" spans="1:12" ht="21" x14ac:dyDescent="0.35">
      <c r="A24" s="70"/>
      <c r="B24" s="12" t="s">
        <v>26</v>
      </c>
      <c r="C24" s="73"/>
      <c r="D24" s="36">
        <v>1</v>
      </c>
      <c r="E24" s="36">
        <v>0</v>
      </c>
      <c r="F24" s="13">
        <v>0</v>
      </c>
      <c r="G24" s="13">
        <v>0</v>
      </c>
      <c r="H24" s="10">
        <v>0</v>
      </c>
      <c r="I24" s="13">
        <v>0</v>
      </c>
      <c r="J24" s="10">
        <v>0</v>
      </c>
      <c r="K24" s="15" t="s">
        <v>55</v>
      </c>
      <c r="L24" s="14" t="s">
        <v>55</v>
      </c>
    </row>
    <row r="25" spans="1:12" ht="21" x14ac:dyDescent="0.35">
      <c r="A25" s="70"/>
      <c r="B25" s="12" t="s">
        <v>32</v>
      </c>
      <c r="C25" s="73"/>
      <c r="D25" s="36">
        <v>2</v>
      </c>
      <c r="E25" s="36">
        <v>0</v>
      </c>
      <c r="F25" s="13">
        <v>0</v>
      </c>
      <c r="G25" s="13">
        <v>0</v>
      </c>
      <c r="H25" s="10">
        <v>0</v>
      </c>
      <c r="I25" s="13">
        <v>0</v>
      </c>
      <c r="J25" s="10">
        <v>0</v>
      </c>
      <c r="K25" s="15" t="s">
        <v>55</v>
      </c>
      <c r="L25" s="14" t="s">
        <v>55</v>
      </c>
    </row>
    <row r="26" spans="1:12" ht="21" x14ac:dyDescent="0.35">
      <c r="A26" s="71"/>
      <c r="B26" s="12" t="s">
        <v>34</v>
      </c>
      <c r="C26" s="74"/>
      <c r="D26" s="36">
        <v>3</v>
      </c>
      <c r="E26" s="36">
        <v>0</v>
      </c>
      <c r="F26" s="13">
        <v>0</v>
      </c>
      <c r="G26" s="13">
        <v>0</v>
      </c>
      <c r="H26" s="10">
        <v>0</v>
      </c>
      <c r="I26" s="13">
        <v>0</v>
      </c>
      <c r="J26" s="10">
        <v>0</v>
      </c>
      <c r="K26" s="15" t="s">
        <v>55</v>
      </c>
      <c r="L26" s="14" t="s">
        <v>55</v>
      </c>
    </row>
    <row r="27" spans="1:12" s="30" customFormat="1" ht="21" x14ac:dyDescent="0.35">
      <c r="A27" s="3"/>
      <c r="B27" s="23" t="s">
        <v>89</v>
      </c>
      <c r="C27" s="3"/>
      <c r="D27" s="56">
        <f t="shared" ref="D27:E27" si="1">SUM(D28:D32)</f>
        <v>211</v>
      </c>
      <c r="E27" s="56">
        <f t="shared" si="1"/>
        <v>154</v>
      </c>
      <c r="F27" s="5">
        <v>72.985781990521332</v>
      </c>
      <c r="G27" s="5">
        <v>96</v>
      </c>
      <c r="H27" s="29">
        <f>G27/E27*100</f>
        <v>62.337662337662337</v>
      </c>
      <c r="I27" s="5">
        <v>35</v>
      </c>
      <c r="J27" s="5">
        <v>36.458333333333336</v>
      </c>
      <c r="K27" s="6">
        <v>4.13</v>
      </c>
      <c r="L27" s="6">
        <v>0</v>
      </c>
    </row>
    <row r="28" spans="1:12" ht="21" x14ac:dyDescent="0.35">
      <c r="A28" s="32" t="s">
        <v>36</v>
      </c>
      <c r="B28" s="12" t="s">
        <v>37</v>
      </c>
      <c r="C28" s="69" t="s">
        <v>10</v>
      </c>
      <c r="D28" s="37">
        <v>67</v>
      </c>
      <c r="E28" s="37">
        <v>54</v>
      </c>
      <c r="F28" s="10">
        <v>75.806451612903231</v>
      </c>
      <c r="G28" s="10">
        <v>32</v>
      </c>
      <c r="H28" s="10">
        <v>59.259259259259252</v>
      </c>
      <c r="I28" s="10">
        <v>10</v>
      </c>
      <c r="J28" s="10">
        <v>31.25</v>
      </c>
      <c r="K28" s="11">
        <v>4.2699999999999996</v>
      </c>
      <c r="L28" s="11">
        <v>0</v>
      </c>
    </row>
    <row r="29" spans="1:12" ht="21" x14ac:dyDescent="0.35">
      <c r="A29" s="32" t="s">
        <v>8</v>
      </c>
      <c r="B29" s="12" t="s">
        <v>38</v>
      </c>
      <c r="C29" s="70"/>
      <c r="D29" s="35">
        <v>31</v>
      </c>
      <c r="E29" s="37">
        <v>16</v>
      </c>
      <c r="F29" s="10">
        <v>51.612903225806448</v>
      </c>
      <c r="G29" s="10">
        <v>8</v>
      </c>
      <c r="H29" s="10">
        <v>50</v>
      </c>
      <c r="I29" s="10">
        <v>2</v>
      </c>
      <c r="J29" s="10">
        <v>25</v>
      </c>
      <c r="K29" s="11">
        <v>4.57</v>
      </c>
      <c r="L29" s="11">
        <v>0</v>
      </c>
    </row>
    <row r="30" spans="1:12" ht="21" x14ac:dyDescent="0.35">
      <c r="A30" s="32" t="s">
        <v>39</v>
      </c>
      <c r="B30" s="12" t="s">
        <v>40</v>
      </c>
      <c r="C30" s="70"/>
      <c r="D30" s="35">
        <v>62</v>
      </c>
      <c r="E30" s="37">
        <v>47</v>
      </c>
      <c r="F30" s="10">
        <v>80.597014925373131</v>
      </c>
      <c r="G30" s="10">
        <v>26</v>
      </c>
      <c r="H30" s="10">
        <v>55.319148936170215</v>
      </c>
      <c r="I30" s="10">
        <v>8</v>
      </c>
      <c r="J30" s="10">
        <v>30.76923076923077</v>
      </c>
      <c r="K30" s="11">
        <v>4.3099999999999996</v>
      </c>
      <c r="L30" s="11">
        <v>0</v>
      </c>
    </row>
    <row r="31" spans="1:12" ht="21" x14ac:dyDescent="0.35">
      <c r="A31" s="32" t="s">
        <v>8</v>
      </c>
      <c r="B31" s="12" t="s">
        <v>41</v>
      </c>
      <c r="C31" s="71"/>
      <c r="D31" s="35">
        <v>44</v>
      </c>
      <c r="E31" s="37">
        <v>35</v>
      </c>
      <c r="F31" s="10">
        <v>79.545454545454547</v>
      </c>
      <c r="G31" s="10">
        <v>28</v>
      </c>
      <c r="H31" s="10">
        <v>80</v>
      </c>
      <c r="I31" s="10">
        <v>13</v>
      </c>
      <c r="J31" s="10">
        <v>46.428571428571431</v>
      </c>
      <c r="K31" s="11">
        <v>3.86</v>
      </c>
      <c r="L31" s="11">
        <v>0</v>
      </c>
    </row>
    <row r="32" spans="1:12" ht="21" x14ac:dyDescent="0.35">
      <c r="A32" s="32" t="s">
        <v>42</v>
      </c>
      <c r="B32" s="12" t="s">
        <v>43</v>
      </c>
      <c r="C32" s="32" t="s">
        <v>14</v>
      </c>
      <c r="D32" s="8">
        <v>7</v>
      </c>
      <c r="E32" s="9">
        <v>2</v>
      </c>
      <c r="F32" s="10">
        <v>28.571428571428573</v>
      </c>
      <c r="G32" s="10">
        <v>2</v>
      </c>
      <c r="H32" s="10">
        <f t="shared" si="0"/>
        <v>100</v>
      </c>
      <c r="I32" s="10">
        <v>2</v>
      </c>
      <c r="J32" s="10">
        <v>100</v>
      </c>
      <c r="K32" s="16">
        <v>4.0999999999999996</v>
      </c>
      <c r="L32" s="11">
        <v>0</v>
      </c>
    </row>
    <row r="33" spans="1:12" s="30" customFormat="1" ht="21" x14ac:dyDescent="0.2">
      <c r="A33" s="17"/>
      <c r="B33" s="18" t="s">
        <v>44</v>
      </c>
      <c r="C33" s="17"/>
      <c r="D33" s="17">
        <f>SUM(D34:D49)</f>
        <v>221</v>
      </c>
      <c r="E33" s="17">
        <f>SUM(E34:E49)</f>
        <v>175</v>
      </c>
      <c r="F33" s="19">
        <v>79.185520361990953</v>
      </c>
      <c r="G33" s="19">
        <v>111</v>
      </c>
      <c r="H33" s="29">
        <f>G33/E33*100</f>
        <v>63.428571428571423</v>
      </c>
      <c r="I33" s="19">
        <v>41</v>
      </c>
      <c r="J33" s="5">
        <v>36.936936936936938</v>
      </c>
      <c r="K33" s="20">
        <v>4.2699999999999996</v>
      </c>
      <c r="L33" s="20">
        <v>0</v>
      </c>
    </row>
    <row r="34" spans="1:12" ht="21" x14ac:dyDescent="0.35">
      <c r="A34" s="69" t="s">
        <v>8</v>
      </c>
      <c r="B34" s="12" t="s">
        <v>45</v>
      </c>
      <c r="C34" s="75" t="s">
        <v>10</v>
      </c>
      <c r="D34" s="8">
        <v>42</v>
      </c>
      <c r="E34" s="57">
        <v>33</v>
      </c>
      <c r="F34" s="13">
        <v>78.571428571428569</v>
      </c>
      <c r="G34" s="13">
        <v>23</v>
      </c>
      <c r="H34" s="10">
        <f t="shared" si="0"/>
        <v>69.696969696969703</v>
      </c>
      <c r="I34" s="13">
        <v>5</v>
      </c>
      <c r="J34" s="10">
        <v>21.739130434782609</v>
      </c>
      <c r="K34" s="14">
        <v>4.6100000000000003</v>
      </c>
      <c r="L34" s="14">
        <v>0</v>
      </c>
    </row>
    <row r="35" spans="1:12" ht="21" x14ac:dyDescent="0.35">
      <c r="A35" s="70"/>
      <c r="B35" s="12" t="s">
        <v>46</v>
      </c>
      <c r="C35" s="75"/>
      <c r="D35" s="8">
        <v>14</v>
      </c>
      <c r="E35" s="57">
        <v>10</v>
      </c>
      <c r="F35" s="13">
        <v>87.5</v>
      </c>
      <c r="G35" s="13">
        <v>6</v>
      </c>
      <c r="H35" s="10">
        <v>60</v>
      </c>
      <c r="I35" s="13">
        <v>3</v>
      </c>
      <c r="J35" s="10">
        <v>50</v>
      </c>
      <c r="K35" s="14">
        <v>3.9</v>
      </c>
      <c r="L35" s="14">
        <v>0</v>
      </c>
    </row>
    <row r="36" spans="1:12" ht="21" x14ac:dyDescent="0.35">
      <c r="A36" s="70"/>
      <c r="B36" s="12" t="s">
        <v>47</v>
      </c>
      <c r="C36" s="75"/>
      <c r="D36" s="8">
        <v>8</v>
      </c>
      <c r="E36" s="57">
        <v>5</v>
      </c>
      <c r="F36" s="13">
        <v>69.767441860465112</v>
      </c>
      <c r="G36" s="13">
        <v>3</v>
      </c>
      <c r="H36" s="10">
        <v>60</v>
      </c>
      <c r="I36" s="13">
        <v>2</v>
      </c>
      <c r="J36" s="10">
        <v>66.666666666666671</v>
      </c>
      <c r="K36" s="14">
        <v>3.93</v>
      </c>
      <c r="L36" s="14">
        <v>0</v>
      </c>
    </row>
    <row r="37" spans="1:12" ht="21" x14ac:dyDescent="0.35">
      <c r="A37" s="70"/>
      <c r="B37" s="12" t="s">
        <v>48</v>
      </c>
      <c r="C37" s="75"/>
      <c r="D37" s="8">
        <v>16</v>
      </c>
      <c r="E37" s="57">
        <v>14</v>
      </c>
      <c r="F37" s="13">
        <v>91.666666666666671</v>
      </c>
      <c r="G37" s="13">
        <v>9</v>
      </c>
      <c r="H37" s="10">
        <v>64.285714285714292</v>
      </c>
      <c r="I37" s="13">
        <v>1</v>
      </c>
      <c r="J37" s="10">
        <v>11.111111111111111</v>
      </c>
      <c r="K37" s="14">
        <v>4.1399999999999997</v>
      </c>
      <c r="L37" s="14">
        <v>0</v>
      </c>
    </row>
    <row r="38" spans="1:12" ht="21" x14ac:dyDescent="0.35">
      <c r="A38" s="70"/>
      <c r="B38" s="12" t="s">
        <v>49</v>
      </c>
      <c r="C38" s="75"/>
      <c r="D38" s="8">
        <v>43</v>
      </c>
      <c r="E38" s="57">
        <v>30</v>
      </c>
      <c r="F38" s="13">
        <v>90.476190476190482</v>
      </c>
      <c r="G38" s="13">
        <v>20</v>
      </c>
      <c r="H38" s="10">
        <v>66.666666666666657</v>
      </c>
      <c r="I38" s="13">
        <v>4</v>
      </c>
      <c r="J38" s="10">
        <v>20</v>
      </c>
      <c r="K38" s="15">
        <v>4.17</v>
      </c>
      <c r="L38" s="14">
        <v>0</v>
      </c>
    </row>
    <row r="39" spans="1:12" ht="21" x14ac:dyDescent="0.35">
      <c r="A39" s="70"/>
      <c r="B39" s="12" t="s">
        <v>50</v>
      </c>
      <c r="C39" s="75"/>
      <c r="D39" s="8">
        <v>13</v>
      </c>
      <c r="E39" s="57">
        <v>11</v>
      </c>
      <c r="F39" s="13">
        <v>87.5</v>
      </c>
      <c r="G39" s="13">
        <v>6</v>
      </c>
      <c r="H39" s="10">
        <v>54.54545454545454</v>
      </c>
      <c r="I39" s="13">
        <v>1</v>
      </c>
      <c r="J39" s="10">
        <v>16.666666666666668</v>
      </c>
      <c r="K39" s="15">
        <v>4.1900000000000004</v>
      </c>
      <c r="L39" s="14">
        <v>0</v>
      </c>
    </row>
    <row r="40" spans="1:12" ht="21" x14ac:dyDescent="0.35">
      <c r="A40" s="70"/>
      <c r="B40" s="12" t="s">
        <v>51</v>
      </c>
      <c r="C40" s="75"/>
      <c r="D40" s="8">
        <v>12</v>
      </c>
      <c r="E40" s="57">
        <v>11</v>
      </c>
      <c r="F40" s="13">
        <v>80.952380952380949</v>
      </c>
      <c r="G40" s="13">
        <v>7</v>
      </c>
      <c r="H40" s="10">
        <v>63.636363636363633</v>
      </c>
      <c r="I40" s="13">
        <v>2</v>
      </c>
      <c r="J40" s="10">
        <v>28.571428571428573</v>
      </c>
      <c r="K40" s="15">
        <v>3.95</v>
      </c>
      <c r="L40" s="14">
        <v>0</v>
      </c>
    </row>
    <row r="41" spans="1:12" ht="21" x14ac:dyDescent="0.35">
      <c r="A41" s="70"/>
      <c r="B41" s="12" t="s">
        <v>52</v>
      </c>
      <c r="C41" s="75"/>
      <c r="D41" s="8">
        <v>21</v>
      </c>
      <c r="E41" s="57">
        <v>19</v>
      </c>
      <c r="F41" s="13">
        <v>71.428571428571431</v>
      </c>
      <c r="G41" s="13">
        <v>6</v>
      </c>
      <c r="H41" s="10">
        <v>31.578947368421051</v>
      </c>
      <c r="I41" s="13">
        <v>2</v>
      </c>
      <c r="J41" s="10">
        <v>33.333333333333336</v>
      </c>
      <c r="K41" s="15">
        <v>3.95</v>
      </c>
      <c r="L41" s="14">
        <v>0</v>
      </c>
    </row>
    <row r="42" spans="1:12" ht="21" x14ac:dyDescent="0.35">
      <c r="A42" s="70"/>
      <c r="B42" s="12" t="s">
        <v>108</v>
      </c>
      <c r="C42" s="75"/>
      <c r="D42" s="8">
        <v>8</v>
      </c>
      <c r="E42" s="57">
        <v>7</v>
      </c>
      <c r="F42" s="13">
        <v>62.5</v>
      </c>
      <c r="G42" s="13">
        <v>4</v>
      </c>
      <c r="H42" s="10">
        <v>57.142857142857139</v>
      </c>
      <c r="I42" s="13">
        <v>4</v>
      </c>
      <c r="J42" s="10">
        <v>100</v>
      </c>
      <c r="K42" s="15">
        <v>3.95</v>
      </c>
      <c r="L42" s="14">
        <v>0</v>
      </c>
    </row>
    <row r="43" spans="1:12" ht="21" x14ac:dyDescent="0.35">
      <c r="A43" s="70"/>
      <c r="B43" s="12" t="s">
        <v>53</v>
      </c>
      <c r="C43" s="75"/>
      <c r="D43" s="8">
        <v>21</v>
      </c>
      <c r="E43" s="57">
        <v>17</v>
      </c>
      <c r="F43" s="13">
        <v>84.615384615384613</v>
      </c>
      <c r="G43" s="13">
        <v>11</v>
      </c>
      <c r="H43" s="10">
        <v>64.705882352941174</v>
      </c>
      <c r="I43" s="13">
        <v>5</v>
      </c>
      <c r="J43" s="10">
        <v>45.454545454545453</v>
      </c>
      <c r="K43" s="15">
        <v>4.4000000000000004</v>
      </c>
      <c r="L43" s="14">
        <v>0</v>
      </c>
    </row>
    <row r="44" spans="1:12" ht="21" x14ac:dyDescent="0.35">
      <c r="A44" s="73" t="s">
        <v>13</v>
      </c>
      <c r="B44" s="12" t="s">
        <v>49</v>
      </c>
      <c r="C44" s="83" t="s">
        <v>14</v>
      </c>
      <c r="D44" s="8">
        <v>4</v>
      </c>
      <c r="E44" s="57">
        <v>3</v>
      </c>
      <c r="F44" s="13">
        <v>75</v>
      </c>
      <c r="G44" s="13">
        <v>1</v>
      </c>
      <c r="H44" s="10">
        <v>33.333333333333329</v>
      </c>
      <c r="I44" s="13">
        <v>0</v>
      </c>
      <c r="J44" s="10">
        <v>0</v>
      </c>
      <c r="K44" s="15" t="s">
        <v>55</v>
      </c>
      <c r="L44" s="14" t="s">
        <v>55</v>
      </c>
    </row>
    <row r="45" spans="1:12" ht="21" x14ac:dyDescent="0.35">
      <c r="A45" s="73"/>
      <c r="B45" s="12" t="s">
        <v>50</v>
      </c>
      <c r="C45" s="83"/>
      <c r="D45" s="8">
        <v>1</v>
      </c>
      <c r="E45" s="57">
        <v>1</v>
      </c>
      <c r="F45" s="13">
        <v>100</v>
      </c>
      <c r="G45" s="13">
        <v>1</v>
      </c>
      <c r="H45" s="10">
        <v>100</v>
      </c>
      <c r="I45" s="13">
        <v>0</v>
      </c>
      <c r="J45" s="10">
        <v>0</v>
      </c>
      <c r="K45" s="15" t="s">
        <v>55</v>
      </c>
      <c r="L45" s="14" t="s">
        <v>55</v>
      </c>
    </row>
    <row r="46" spans="1:12" ht="21" x14ac:dyDescent="0.35">
      <c r="A46" s="73"/>
      <c r="B46" s="12" t="s">
        <v>51</v>
      </c>
      <c r="C46" s="83"/>
      <c r="D46" s="8">
        <v>2</v>
      </c>
      <c r="E46" s="57">
        <v>2</v>
      </c>
      <c r="F46" s="13">
        <v>80</v>
      </c>
      <c r="G46" s="13">
        <v>2</v>
      </c>
      <c r="H46" s="10">
        <v>100</v>
      </c>
      <c r="I46" s="13">
        <v>1</v>
      </c>
      <c r="J46" s="10">
        <v>50</v>
      </c>
      <c r="K46" s="15">
        <v>4.38</v>
      </c>
      <c r="L46" s="14">
        <v>0</v>
      </c>
    </row>
    <row r="47" spans="1:12" ht="21" x14ac:dyDescent="0.35">
      <c r="A47" s="73"/>
      <c r="B47" s="12" t="s">
        <v>46</v>
      </c>
      <c r="C47" s="83"/>
      <c r="D47" s="8">
        <v>3</v>
      </c>
      <c r="E47" s="57">
        <v>2</v>
      </c>
      <c r="F47" s="13">
        <v>66.666666666666671</v>
      </c>
      <c r="G47" s="13">
        <v>2</v>
      </c>
      <c r="H47" s="10">
        <v>100</v>
      </c>
      <c r="I47" s="13">
        <v>3</v>
      </c>
      <c r="J47" s="10">
        <v>150</v>
      </c>
      <c r="K47" s="15">
        <v>4.3499999999999996</v>
      </c>
      <c r="L47" s="14">
        <v>0</v>
      </c>
    </row>
    <row r="48" spans="1:12" ht="21" x14ac:dyDescent="0.35">
      <c r="A48" s="74"/>
      <c r="B48" s="12" t="s">
        <v>56</v>
      </c>
      <c r="C48" s="83"/>
      <c r="D48" s="8">
        <v>5</v>
      </c>
      <c r="E48" s="57">
        <v>4</v>
      </c>
      <c r="F48" s="13">
        <v>100</v>
      </c>
      <c r="G48" s="13">
        <v>4</v>
      </c>
      <c r="H48" s="10">
        <v>100</v>
      </c>
      <c r="I48" s="13">
        <v>2</v>
      </c>
      <c r="J48" s="10">
        <v>50</v>
      </c>
      <c r="K48" s="15">
        <v>4.55</v>
      </c>
      <c r="L48" s="14">
        <v>0</v>
      </c>
    </row>
    <row r="49" spans="1:12" ht="21" x14ac:dyDescent="0.35">
      <c r="A49" s="34" t="s">
        <v>33</v>
      </c>
      <c r="B49" s="12" t="s">
        <v>54</v>
      </c>
      <c r="C49" s="34" t="s">
        <v>35</v>
      </c>
      <c r="D49" s="8">
        <v>8</v>
      </c>
      <c r="E49" s="57">
        <v>6</v>
      </c>
      <c r="F49" s="13">
        <v>75</v>
      </c>
      <c r="G49" s="13">
        <v>6</v>
      </c>
      <c r="H49" s="10">
        <v>100</v>
      </c>
      <c r="I49" s="13">
        <v>6</v>
      </c>
      <c r="J49" s="10">
        <v>100</v>
      </c>
      <c r="K49" s="15">
        <v>4.57</v>
      </c>
      <c r="L49" s="14">
        <v>0</v>
      </c>
    </row>
    <row r="50" spans="1:12" s="30" customFormat="1" ht="21" x14ac:dyDescent="0.2">
      <c r="A50" s="17"/>
      <c r="B50" s="24" t="s">
        <v>90</v>
      </c>
      <c r="C50" s="17"/>
      <c r="D50" s="17">
        <f>SUM(D51:D52)</f>
        <v>11</v>
      </c>
      <c r="E50" s="17">
        <f>SUM(E51:E52)</f>
        <v>11</v>
      </c>
      <c r="F50" s="19">
        <v>100</v>
      </c>
      <c r="G50" s="19">
        <v>10</v>
      </c>
      <c r="H50" s="29">
        <f>G50/E50*100</f>
        <v>90.909090909090907</v>
      </c>
      <c r="I50" s="19">
        <v>5</v>
      </c>
      <c r="J50" s="5">
        <v>50</v>
      </c>
      <c r="K50" s="26">
        <v>3.86</v>
      </c>
      <c r="L50" s="26">
        <v>0</v>
      </c>
    </row>
    <row r="51" spans="1:12" s="42" customFormat="1" ht="21" x14ac:dyDescent="0.2">
      <c r="A51" s="69" t="s">
        <v>57</v>
      </c>
      <c r="B51" s="21" t="s">
        <v>109</v>
      </c>
      <c r="C51" s="69" t="s">
        <v>10</v>
      </c>
      <c r="D51" s="35">
        <v>7</v>
      </c>
      <c r="E51" s="35">
        <v>7</v>
      </c>
      <c r="F51" s="13">
        <v>100</v>
      </c>
      <c r="G51" s="13">
        <v>6</v>
      </c>
      <c r="H51" s="10">
        <f t="shared" si="0"/>
        <v>85.714285714285708</v>
      </c>
      <c r="I51" s="13">
        <v>3</v>
      </c>
      <c r="J51" s="10">
        <v>50</v>
      </c>
      <c r="K51" s="41">
        <v>3.64</v>
      </c>
      <c r="L51" s="41">
        <v>0</v>
      </c>
    </row>
    <row r="52" spans="1:12" ht="21" x14ac:dyDescent="0.2">
      <c r="A52" s="71"/>
      <c r="B52" s="21" t="s">
        <v>110</v>
      </c>
      <c r="C52" s="71"/>
      <c r="D52" s="35">
        <v>4</v>
      </c>
      <c r="E52" s="35">
        <v>4</v>
      </c>
      <c r="F52" s="13">
        <v>100</v>
      </c>
      <c r="G52" s="13">
        <v>4</v>
      </c>
      <c r="H52" s="10">
        <f t="shared" si="0"/>
        <v>100</v>
      </c>
      <c r="I52" s="13">
        <v>2</v>
      </c>
      <c r="J52" s="10">
        <v>50</v>
      </c>
      <c r="K52" s="15">
        <v>4</v>
      </c>
      <c r="L52" s="15">
        <v>0</v>
      </c>
    </row>
    <row r="53" spans="1:12" s="30" customFormat="1" ht="21" x14ac:dyDescent="0.35">
      <c r="A53" s="3"/>
      <c r="B53" s="23" t="s">
        <v>91</v>
      </c>
      <c r="C53" s="3"/>
      <c r="D53" s="58">
        <f>SUM(D54:D58)</f>
        <v>113</v>
      </c>
      <c r="E53" s="58">
        <f>SUM(E54:E58)</f>
        <v>80</v>
      </c>
      <c r="F53" s="5">
        <v>70.796460176991147</v>
      </c>
      <c r="G53" s="5">
        <v>43</v>
      </c>
      <c r="H53" s="29">
        <f>G53/E53*100</f>
        <v>53.75</v>
      </c>
      <c r="I53" s="5">
        <v>18</v>
      </c>
      <c r="J53" s="5">
        <v>41.860465116279073</v>
      </c>
      <c r="K53" s="6">
        <v>4.38</v>
      </c>
      <c r="L53" s="6">
        <v>0</v>
      </c>
    </row>
    <row r="54" spans="1:12" ht="21" x14ac:dyDescent="0.35">
      <c r="A54" s="69" t="s">
        <v>58</v>
      </c>
      <c r="B54" s="12" t="s">
        <v>59</v>
      </c>
      <c r="C54" s="75" t="s">
        <v>10</v>
      </c>
      <c r="D54" s="8">
        <v>5</v>
      </c>
      <c r="E54" s="9">
        <v>5</v>
      </c>
      <c r="F54" s="10">
        <v>41.176470588235297</v>
      </c>
      <c r="G54" s="10">
        <v>0</v>
      </c>
      <c r="H54" s="10">
        <v>0</v>
      </c>
      <c r="I54" s="10">
        <v>0</v>
      </c>
      <c r="J54" s="10">
        <v>0</v>
      </c>
      <c r="K54" s="11" t="s">
        <v>55</v>
      </c>
      <c r="L54" s="11" t="s">
        <v>55</v>
      </c>
    </row>
    <row r="55" spans="1:12" ht="21" x14ac:dyDescent="0.35">
      <c r="A55" s="71"/>
      <c r="B55" s="12" t="s">
        <v>60</v>
      </c>
      <c r="C55" s="75"/>
      <c r="D55" s="8">
        <v>34</v>
      </c>
      <c r="E55" s="9">
        <v>14</v>
      </c>
      <c r="F55" s="10">
        <v>100</v>
      </c>
      <c r="G55" s="10">
        <v>9</v>
      </c>
      <c r="H55" s="10">
        <v>64.285714285714292</v>
      </c>
      <c r="I55" s="10">
        <v>2</v>
      </c>
      <c r="J55" s="10">
        <v>22.222222222222221</v>
      </c>
      <c r="K55" s="11">
        <v>4</v>
      </c>
      <c r="L55" s="11">
        <v>0</v>
      </c>
    </row>
    <row r="56" spans="1:12" ht="21" x14ac:dyDescent="0.35">
      <c r="A56" s="69" t="s">
        <v>17</v>
      </c>
      <c r="B56" s="12" t="s">
        <v>61</v>
      </c>
      <c r="C56" s="75"/>
      <c r="D56" s="8">
        <v>16</v>
      </c>
      <c r="E56" s="9">
        <v>8</v>
      </c>
      <c r="F56" s="10">
        <v>50</v>
      </c>
      <c r="G56" s="10">
        <v>6</v>
      </c>
      <c r="H56" s="10">
        <f t="shared" si="0"/>
        <v>75</v>
      </c>
      <c r="I56" s="10">
        <v>3</v>
      </c>
      <c r="J56" s="10">
        <v>50</v>
      </c>
      <c r="K56" s="11">
        <v>4.43</v>
      </c>
      <c r="L56" s="11">
        <v>0</v>
      </c>
    </row>
    <row r="57" spans="1:12" ht="21" x14ac:dyDescent="0.35">
      <c r="A57" s="70"/>
      <c r="B57" s="12" t="s">
        <v>62</v>
      </c>
      <c r="C57" s="75"/>
      <c r="D57" s="8">
        <v>29</v>
      </c>
      <c r="E57" s="9">
        <v>29</v>
      </c>
      <c r="F57" s="10">
        <v>82.758620689655174</v>
      </c>
      <c r="G57" s="10">
        <v>15</v>
      </c>
      <c r="H57" s="10">
        <v>51.724137931034484</v>
      </c>
      <c r="I57" s="10">
        <v>7</v>
      </c>
      <c r="J57" s="10">
        <v>46.666666666666664</v>
      </c>
      <c r="K57" s="11">
        <v>4.54</v>
      </c>
      <c r="L57" s="11">
        <v>0</v>
      </c>
    </row>
    <row r="58" spans="1:12" ht="21" x14ac:dyDescent="0.35">
      <c r="A58" s="71"/>
      <c r="B58" s="12" t="s">
        <v>63</v>
      </c>
      <c r="C58" s="75"/>
      <c r="D58" s="8">
        <v>29</v>
      </c>
      <c r="E58" s="9">
        <v>24</v>
      </c>
      <c r="F58" s="10">
        <v>100</v>
      </c>
      <c r="G58" s="10">
        <v>13</v>
      </c>
      <c r="H58" s="10">
        <v>54.166666666666664</v>
      </c>
      <c r="I58" s="10">
        <v>6</v>
      </c>
      <c r="J58" s="10">
        <v>46.153846153846153</v>
      </c>
      <c r="K58" s="16">
        <v>4.29</v>
      </c>
      <c r="L58" s="11">
        <v>0</v>
      </c>
    </row>
    <row r="59" spans="1:12" s="30" customFormat="1" ht="21" x14ac:dyDescent="0.2">
      <c r="A59" s="17"/>
      <c r="B59" s="18" t="s">
        <v>92</v>
      </c>
      <c r="C59" s="17"/>
      <c r="D59" s="17">
        <f>SUM(D60:D80)</f>
        <v>592</v>
      </c>
      <c r="E59" s="17">
        <f>SUM(E60:E80)</f>
        <v>369</v>
      </c>
      <c r="F59" s="19">
        <v>62.331081081081081</v>
      </c>
      <c r="G59" s="19">
        <v>222</v>
      </c>
      <c r="H59" s="29">
        <f>G59/E59*100</f>
        <v>60.162601626016269</v>
      </c>
      <c r="I59" s="19">
        <v>79</v>
      </c>
      <c r="J59" s="5">
        <v>35.585585585585584</v>
      </c>
      <c r="K59" s="20">
        <v>4.5599999999999996</v>
      </c>
      <c r="L59" s="20">
        <v>0</v>
      </c>
    </row>
    <row r="60" spans="1:12" ht="21" x14ac:dyDescent="0.2">
      <c r="A60" s="32" t="s">
        <v>64</v>
      </c>
      <c r="B60" s="22" t="s">
        <v>65</v>
      </c>
      <c r="C60" s="69" t="s">
        <v>10</v>
      </c>
      <c r="D60" s="36">
        <v>81</v>
      </c>
      <c r="E60" s="35">
        <v>35</v>
      </c>
      <c r="F60" s="13">
        <v>75</v>
      </c>
      <c r="G60" s="13">
        <v>33</v>
      </c>
      <c r="H60" s="10">
        <v>94.285714285714278</v>
      </c>
      <c r="I60" s="13">
        <v>15</v>
      </c>
      <c r="J60" s="10">
        <v>45.454545454545453</v>
      </c>
      <c r="K60" s="14">
        <v>4.6500000000000004</v>
      </c>
      <c r="L60" s="14">
        <v>0</v>
      </c>
    </row>
    <row r="61" spans="1:12" ht="21" x14ac:dyDescent="0.2">
      <c r="A61" s="69" t="s">
        <v>66</v>
      </c>
      <c r="B61" s="22" t="s">
        <v>111</v>
      </c>
      <c r="C61" s="70"/>
      <c r="D61" s="36">
        <v>48</v>
      </c>
      <c r="E61" s="35">
        <v>36</v>
      </c>
      <c r="F61" s="13">
        <v>61.904761904761905</v>
      </c>
      <c r="G61" s="13">
        <v>20</v>
      </c>
      <c r="H61" s="10">
        <v>55.555555555555557</v>
      </c>
      <c r="I61" s="13">
        <v>3</v>
      </c>
      <c r="J61" s="10">
        <v>15</v>
      </c>
      <c r="K61" s="14">
        <v>4.13</v>
      </c>
      <c r="L61" s="14">
        <v>0</v>
      </c>
    </row>
    <row r="62" spans="1:12" ht="21" x14ac:dyDescent="0.2">
      <c r="A62" s="70"/>
      <c r="B62" s="22" t="s">
        <v>67</v>
      </c>
      <c r="C62" s="70"/>
      <c r="D62" s="36">
        <v>21</v>
      </c>
      <c r="E62" s="35">
        <v>16</v>
      </c>
      <c r="F62" s="13">
        <v>76.19047619047619</v>
      </c>
      <c r="G62" s="13">
        <v>8</v>
      </c>
      <c r="H62" s="10">
        <v>50</v>
      </c>
      <c r="I62" s="13">
        <v>2</v>
      </c>
      <c r="J62" s="10">
        <v>25</v>
      </c>
      <c r="K62" s="14">
        <v>4.9000000000000004</v>
      </c>
      <c r="L62" s="14">
        <v>0</v>
      </c>
    </row>
    <row r="63" spans="1:12" ht="21" x14ac:dyDescent="0.2">
      <c r="A63" s="70"/>
      <c r="B63" s="22" t="s">
        <v>45</v>
      </c>
      <c r="C63" s="70"/>
      <c r="D63" s="36">
        <v>36</v>
      </c>
      <c r="E63" s="35">
        <v>21</v>
      </c>
      <c r="F63" s="13">
        <v>58.333333333333336</v>
      </c>
      <c r="G63" s="13">
        <v>5</v>
      </c>
      <c r="H63" s="10">
        <v>23.809523809523807</v>
      </c>
      <c r="I63" s="13">
        <v>2</v>
      </c>
      <c r="J63" s="10">
        <v>40</v>
      </c>
      <c r="K63" s="14">
        <v>4.62</v>
      </c>
      <c r="L63" s="14">
        <v>0</v>
      </c>
    </row>
    <row r="64" spans="1:12" ht="21" x14ac:dyDescent="0.2">
      <c r="A64" s="70"/>
      <c r="B64" s="22" t="s">
        <v>74</v>
      </c>
      <c r="C64" s="70"/>
      <c r="D64" s="36">
        <v>63</v>
      </c>
      <c r="E64" s="36">
        <v>39</v>
      </c>
      <c r="F64" s="13">
        <v>66.666666666666671</v>
      </c>
      <c r="G64" s="13">
        <v>18</v>
      </c>
      <c r="H64" s="10">
        <v>46.153846153846153</v>
      </c>
      <c r="I64" s="13">
        <v>10</v>
      </c>
      <c r="J64" s="10">
        <v>55.555555555555557</v>
      </c>
      <c r="K64" s="15">
        <v>4.3</v>
      </c>
      <c r="L64" s="14">
        <v>0</v>
      </c>
    </row>
    <row r="65" spans="1:12" ht="21" x14ac:dyDescent="0.2">
      <c r="A65" s="70"/>
      <c r="B65" s="22" t="s">
        <v>68</v>
      </c>
      <c r="C65" s="70"/>
      <c r="D65" s="36">
        <v>27</v>
      </c>
      <c r="E65" s="36">
        <v>18</v>
      </c>
      <c r="F65" s="13">
        <v>100</v>
      </c>
      <c r="G65" s="13">
        <v>11</v>
      </c>
      <c r="H65" s="10">
        <v>61.111111111111114</v>
      </c>
      <c r="I65" s="13">
        <v>0</v>
      </c>
      <c r="J65" s="10">
        <v>0</v>
      </c>
      <c r="K65" s="15" t="s">
        <v>55</v>
      </c>
      <c r="L65" s="14" t="s">
        <v>55</v>
      </c>
    </row>
    <row r="66" spans="1:12" ht="21" x14ac:dyDescent="0.2">
      <c r="A66" s="70"/>
      <c r="B66" s="22" t="s">
        <v>26</v>
      </c>
      <c r="C66" s="70"/>
      <c r="D66" s="36">
        <v>32</v>
      </c>
      <c r="E66" s="36">
        <v>14</v>
      </c>
      <c r="F66" s="13">
        <v>43.75</v>
      </c>
      <c r="G66" s="13">
        <v>3</v>
      </c>
      <c r="H66" s="10">
        <v>21.428571428571427</v>
      </c>
      <c r="I66" s="13">
        <v>4</v>
      </c>
      <c r="J66" s="10">
        <v>133.33333333333334</v>
      </c>
      <c r="K66" s="15">
        <v>4.49</v>
      </c>
      <c r="L66" s="14">
        <v>0</v>
      </c>
    </row>
    <row r="67" spans="1:12" ht="21" x14ac:dyDescent="0.2">
      <c r="A67" s="70"/>
      <c r="B67" s="22" t="s">
        <v>28</v>
      </c>
      <c r="C67" s="70"/>
      <c r="D67" s="36">
        <v>31</v>
      </c>
      <c r="E67" s="36">
        <v>31</v>
      </c>
      <c r="F67" s="13">
        <v>55.172413793103445</v>
      </c>
      <c r="G67" s="13">
        <v>23</v>
      </c>
      <c r="H67" s="10">
        <v>74.193548387096769</v>
      </c>
      <c r="I67" s="13">
        <v>9</v>
      </c>
      <c r="J67" s="10">
        <v>39.130434782608695</v>
      </c>
      <c r="K67" s="15">
        <v>4.5999999999999996</v>
      </c>
      <c r="L67" s="14">
        <v>0</v>
      </c>
    </row>
    <row r="68" spans="1:12" ht="21" x14ac:dyDescent="0.2">
      <c r="A68" s="70"/>
      <c r="B68" s="22" t="s">
        <v>46</v>
      </c>
      <c r="C68" s="70"/>
      <c r="D68" s="36">
        <v>25</v>
      </c>
      <c r="E68" s="36">
        <v>19</v>
      </c>
      <c r="F68" s="13">
        <v>47.826086956521742</v>
      </c>
      <c r="G68" s="13">
        <v>5</v>
      </c>
      <c r="H68" s="10">
        <v>26.315789473684209</v>
      </c>
      <c r="I68" s="13">
        <v>0</v>
      </c>
      <c r="J68" s="10">
        <v>0</v>
      </c>
      <c r="K68" s="15" t="s">
        <v>55</v>
      </c>
      <c r="L68" s="14" t="s">
        <v>55</v>
      </c>
    </row>
    <row r="69" spans="1:12" ht="21" x14ac:dyDescent="0.2">
      <c r="A69" s="70"/>
      <c r="B69" s="22" t="s">
        <v>51</v>
      </c>
      <c r="C69" s="70"/>
      <c r="D69" s="36">
        <v>23</v>
      </c>
      <c r="E69" s="36">
        <v>11</v>
      </c>
      <c r="F69" s="13">
        <v>76</v>
      </c>
      <c r="G69" s="13">
        <v>7</v>
      </c>
      <c r="H69" s="10">
        <v>63.636363636363633</v>
      </c>
      <c r="I69" s="13">
        <v>1</v>
      </c>
      <c r="J69" s="10">
        <v>14.285714285714286</v>
      </c>
      <c r="K69" s="15">
        <v>4.8099999999999996</v>
      </c>
      <c r="L69" s="14">
        <v>0</v>
      </c>
    </row>
    <row r="70" spans="1:12" ht="21" x14ac:dyDescent="0.2">
      <c r="A70" s="70"/>
      <c r="B70" s="22" t="s">
        <v>49</v>
      </c>
      <c r="C70" s="70"/>
      <c r="D70" s="36">
        <v>29</v>
      </c>
      <c r="E70" s="36">
        <v>16</v>
      </c>
      <c r="F70" s="13">
        <v>56.666666666666664</v>
      </c>
      <c r="G70" s="13">
        <v>4</v>
      </c>
      <c r="H70" s="10">
        <v>25</v>
      </c>
      <c r="I70" s="13">
        <v>1</v>
      </c>
      <c r="J70" s="10">
        <v>25</v>
      </c>
      <c r="K70" s="15">
        <v>4.67</v>
      </c>
      <c r="L70" s="14">
        <v>0</v>
      </c>
    </row>
    <row r="71" spans="1:12" ht="21" x14ac:dyDescent="0.2">
      <c r="A71" s="70"/>
      <c r="B71" s="22" t="s">
        <v>69</v>
      </c>
      <c r="C71" s="70"/>
      <c r="D71" s="36">
        <v>30</v>
      </c>
      <c r="E71" s="36">
        <v>17</v>
      </c>
      <c r="F71" s="13">
        <v>70</v>
      </c>
      <c r="G71" s="13">
        <v>12</v>
      </c>
      <c r="H71" s="10">
        <v>70.588235294117652</v>
      </c>
      <c r="I71" s="13">
        <v>2</v>
      </c>
      <c r="J71" s="10">
        <v>16.666666666666668</v>
      </c>
      <c r="K71" s="15">
        <v>4.9800000000000004</v>
      </c>
      <c r="L71" s="14">
        <v>0</v>
      </c>
    </row>
    <row r="72" spans="1:12" ht="21" x14ac:dyDescent="0.2">
      <c r="A72" s="71"/>
      <c r="B72" s="22" t="s">
        <v>112</v>
      </c>
      <c r="C72" s="71"/>
      <c r="D72" s="36">
        <v>20</v>
      </c>
      <c r="E72" s="36">
        <v>14</v>
      </c>
      <c r="F72" s="13">
        <v>43.209876543209873</v>
      </c>
      <c r="G72" s="13">
        <v>2</v>
      </c>
      <c r="H72" s="10">
        <v>14.285714285714285</v>
      </c>
      <c r="I72" s="13">
        <v>3</v>
      </c>
      <c r="J72" s="10">
        <v>150</v>
      </c>
      <c r="K72" s="15">
        <v>4.4800000000000004</v>
      </c>
      <c r="L72" s="14">
        <v>0</v>
      </c>
    </row>
    <row r="73" spans="1:12" ht="21" x14ac:dyDescent="0.2">
      <c r="A73" s="72" t="s">
        <v>70</v>
      </c>
      <c r="B73" s="22" t="s">
        <v>71</v>
      </c>
      <c r="C73" s="83" t="s">
        <v>14</v>
      </c>
      <c r="D73" s="36">
        <v>66</v>
      </c>
      <c r="E73" s="36">
        <v>54</v>
      </c>
      <c r="F73" s="13">
        <v>81.818181818181813</v>
      </c>
      <c r="G73" s="13">
        <v>54</v>
      </c>
      <c r="H73" s="10">
        <v>100</v>
      </c>
      <c r="I73" s="13">
        <v>14</v>
      </c>
      <c r="J73" s="10">
        <v>25.925925925925927</v>
      </c>
      <c r="K73" s="15">
        <v>4.63</v>
      </c>
      <c r="L73" s="14">
        <v>0</v>
      </c>
    </row>
    <row r="74" spans="1:12" ht="21" x14ac:dyDescent="0.2">
      <c r="A74" s="73"/>
      <c r="B74" s="22" t="s">
        <v>72</v>
      </c>
      <c r="C74" s="83"/>
      <c r="D74" s="36">
        <v>2</v>
      </c>
      <c r="E74" s="36">
        <v>2</v>
      </c>
      <c r="F74" s="13">
        <v>100</v>
      </c>
      <c r="G74" s="13">
        <v>0</v>
      </c>
      <c r="H74" s="10">
        <v>0</v>
      </c>
      <c r="I74" s="13">
        <v>0</v>
      </c>
      <c r="J74" s="10">
        <v>0</v>
      </c>
      <c r="K74" s="15" t="s">
        <v>55</v>
      </c>
      <c r="L74" s="14" t="s">
        <v>55</v>
      </c>
    </row>
    <row r="75" spans="1:12" ht="21" x14ac:dyDescent="0.2">
      <c r="A75" s="73"/>
      <c r="B75" s="22" t="s">
        <v>73</v>
      </c>
      <c r="C75" s="83"/>
      <c r="D75" s="36">
        <v>13</v>
      </c>
      <c r="E75" s="36">
        <v>8</v>
      </c>
      <c r="F75" s="13">
        <v>61.53846153846154</v>
      </c>
      <c r="G75" s="13">
        <v>1</v>
      </c>
      <c r="H75" s="10">
        <v>12.5</v>
      </c>
      <c r="I75" s="13">
        <v>0</v>
      </c>
      <c r="J75" s="10">
        <v>0</v>
      </c>
      <c r="K75" s="15" t="s">
        <v>55</v>
      </c>
      <c r="L75" s="14" t="s">
        <v>55</v>
      </c>
    </row>
    <row r="76" spans="1:12" ht="21" x14ac:dyDescent="0.2">
      <c r="A76" s="73"/>
      <c r="B76" s="22" t="s">
        <v>74</v>
      </c>
      <c r="C76" s="83"/>
      <c r="D76" s="36">
        <v>7</v>
      </c>
      <c r="E76" s="36">
        <v>6</v>
      </c>
      <c r="F76" s="13">
        <v>100</v>
      </c>
      <c r="G76" s="13">
        <v>6</v>
      </c>
      <c r="H76" s="10">
        <v>100</v>
      </c>
      <c r="I76" s="13">
        <v>2</v>
      </c>
      <c r="J76" s="10">
        <v>33.333333333333336</v>
      </c>
      <c r="K76" s="15">
        <v>4.55</v>
      </c>
      <c r="L76" s="14">
        <v>0</v>
      </c>
    </row>
    <row r="77" spans="1:12" ht="21" x14ac:dyDescent="0.2">
      <c r="A77" s="73"/>
      <c r="B77" s="22" t="s">
        <v>68</v>
      </c>
      <c r="C77" s="83"/>
      <c r="D77" s="36">
        <v>2</v>
      </c>
      <c r="E77" s="36">
        <v>2</v>
      </c>
      <c r="F77" s="13">
        <v>40</v>
      </c>
      <c r="G77" s="13">
        <v>2</v>
      </c>
      <c r="H77" s="10">
        <v>100</v>
      </c>
      <c r="I77" s="13">
        <v>0</v>
      </c>
      <c r="J77" s="10">
        <v>0</v>
      </c>
      <c r="K77" s="15" t="s">
        <v>55</v>
      </c>
      <c r="L77" s="14" t="s">
        <v>55</v>
      </c>
    </row>
    <row r="78" spans="1:12" ht="21" x14ac:dyDescent="0.2">
      <c r="A78" s="73"/>
      <c r="B78" s="22" t="s">
        <v>26</v>
      </c>
      <c r="C78" s="83"/>
      <c r="D78" s="36">
        <v>15</v>
      </c>
      <c r="E78" s="36">
        <v>6</v>
      </c>
      <c r="F78" s="13">
        <v>18.75</v>
      </c>
      <c r="G78" s="13">
        <v>4</v>
      </c>
      <c r="H78" s="10">
        <v>66.666666666666657</v>
      </c>
      <c r="I78" s="13">
        <v>4</v>
      </c>
      <c r="J78" s="10">
        <v>100</v>
      </c>
      <c r="K78" s="15">
        <v>4.55</v>
      </c>
      <c r="L78" s="14">
        <v>0</v>
      </c>
    </row>
    <row r="79" spans="1:12" ht="21" x14ac:dyDescent="0.2">
      <c r="A79" s="74"/>
      <c r="B79" s="22" t="s">
        <v>75</v>
      </c>
      <c r="C79" s="83"/>
      <c r="D79" s="36">
        <v>16</v>
      </c>
      <c r="E79" s="36">
        <v>3</v>
      </c>
      <c r="F79" s="13">
        <v>20</v>
      </c>
      <c r="G79" s="13">
        <v>3</v>
      </c>
      <c r="H79" s="10">
        <v>100</v>
      </c>
      <c r="I79" s="13">
        <v>5</v>
      </c>
      <c r="J79" s="10">
        <v>166.66666666666666</v>
      </c>
      <c r="K79" s="15">
        <v>4.4800000000000004</v>
      </c>
      <c r="L79" s="14">
        <v>0</v>
      </c>
    </row>
    <row r="80" spans="1:12" ht="21" x14ac:dyDescent="0.2">
      <c r="A80" s="36" t="s">
        <v>30</v>
      </c>
      <c r="B80" s="22" t="s">
        <v>76</v>
      </c>
      <c r="C80" s="83"/>
      <c r="D80" s="36">
        <v>5</v>
      </c>
      <c r="E80" s="36">
        <v>1</v>
      </c>
      <c r="F80" s="13">
        <v>85.714285714285708</v>
      </c>
      <c r="G80" s="13">
        <v>1</v>
      </c>
      <c r="H80" s="10">
        <v>100</v>
      </c>
      <c r="I80" s="13">
        <v>2</v>
      </c>
      <c r="J80" s="10">
        <v>200</v>
      </c>
      <c r="K80" s="15">
        <v>4.8099999999999996</v>
      </c>
      <c r="L80" s="14">
        <v>0</v>
      </c>
    </row>
    <row r="81" spans="1:12" s="30" customFormat="1" ht="21" x14ac:dyDescent="0.35">
      <c r="A81" s="17"/>
      <c r="B81" s="23" t="s">
        <v>77</v>
      </c>
      <c r="C81" s="17"/>
      <c r="D81" s="17">
        <f>SUM(D82:D87)</f>
        <v>610</v>
      </c>
      <c r="E81" s="17">
        <f>SUM(E82:E87)</f>
        <v>447</v>
      </c>
      <c r="F81" s="19">
        <v>73.278688524590166</v>
      </c>
      <c r="G81" s="19">
        <v>279</v>
      </c>
      <c r="H81" s="29">
        <f>G81/E81*100</f>
        <v>62.416107382550337</v>
      </c>
      <c r="I81" s="19">
        <v>126</v>
      </c>
      <c r="J81" s="5">
        <v>45.161290322580648</v>
      </c>
      <c r="K81" s="20">
        <v>4.42</v>
      </c>
      <c r="L81" s="20">
        <v>0</v>
      </c>
    </row>
    <row r="82" spans="1:12" ht="21" x14ac:dyDescent="0.35">
      <c r="A82" s="32" t="s">
        <v>78</v>
      </c>
      <c r="B82" s="12" t="s">
        <v>79</v>
      </c>
      <c r="C82" s="69" t="s">
        <v>10</v>
      </c>
      <c r="D82" s="8">
        <v>281</v>
      </c>
      <c r="E82" s="35">
        <v>226</v>
      </c>
      <c r="F82" s="13">
        <v>80.42704626334519</v>
      </c>
      <c r="G82" s="13">
        <v>145</v>
      </c>
      <c r="H82" s="10">
        <f t="shared" ref="H82" si="2">G82/E82*100</f>
        <v>64.159292035398224</v>
      </c>
      <c r="I82" s="13">
        <v>59</v>
      </c>
      <c r="J82" s="10">
        <v>40.689655172413794</v>
      </c>
      <c r="K82" s="14">
        <v>4.46</v>
      </c>
      <c r="L82" s="14">
        <v>0</v>
      </c>
    </row>
    <row r="83" spans="1:12" ht="21" x14ac:dyDescent="0.35">
      <c r="A83" s="69" t="s">
        <v>80</v>
      </c>
      <c r="B83" s="12" t="s">
        <v>113</v>
      </c>
      <c r="C83" s="70"/>
      <c r="D83" s="8">
        <v>117</v>
      </c>
      <c r="E83" s="35">
        <v>75</v>
      </c>
      <c r="F83" s="13">
        <v>58.823529411764703</v>
      </c>
      <c r="G83" s="13">
        <v>50</v>
      </c>
      <c r="H83" s="10">
        <v>66.666666666666657</v>
      </c>
      <c r="I83" s="13">
        <v>32</v>
      </c>
      <c r="J83" s="10">
        <v>64</v>
      </c>
      <c r="K83" s="14">
        <v>4.47</v>
      </c>
      <c r="L83" s="14">
        <v>0</v>
      </c>
    </row>
    <row r="84" spans="1:12" ht="21" x14ac:dyDescent="0.35">
      <c r="A84" s="70"/>
      <c r="B84" s="12" t="s">
        <v>81</v>
      </c>
      <c r="C84" s="70"/>
      <c r="D84" s="8">
        <v>50</v>
      </c>
      <c r="E84" s="35">
        <v>42</v>
      </c>
      <c r="F84" s="13">
        <v>64.102564102564102</v>
      </c>
      <c r="G84" s="13">
        <v>29</v>
      </c>
      <c r="H84" s="10">
        <v>69.047619047619051</v>
      </c>
      <c r="I84" s="13">
        <v>11</v>
      </c>
      <c r="J84" s="10">
        <v>37.931034482758619</v>
      </c>
      <c r="K84" s="14">
        <v>4.22</v>
      </c>
      <c r="L84" s="14">
        <v>0</v>
      </c>
    </row>
    <row r="85" spans="1:12" ht="21" x14ac:dyDescent="0.35">
      <c r="A85" s="71"/>
      <c r="B85" s="12" t="s">
        <v>82</v>
      </c>
      <c r="C85" s="70"/>
      <c r="D85" s="8">
        <v>72</v>
      </c>
      <c r="E85" s="36">
        <v>49</v>
      </c>
      <c r="F85" s="13">
        <v>84</v>
      </c>
      <c r="G85" s="13">
        <v>28</v>
      </c>
      <c r="H85" s="10">
        <v>57.142857142857139</v>
      </c>
      <c r="I85" s="13">
        <v>10</v>
      </c>
      <c r="J85" s="10">
        <v>35.714285714285715</v>
      </c>
      <c r="K85" s="14">
        <v>4.42</v>
      </c>
      <c r="L85" s="14">
        <v>0</v>
      </c>
    </row>
    <row r="86" spans="1:12" ht="21" x14ac:dyDescent="0.35">
      <c r="A86" s="32" t="s">
        <v>83</v>
      </c>
      <c r="B86" s="12" t="s">
        <v>84</v>
      </c>
      <c r="C86" s="71"/>
      <c r="D86" s="8">
        <v>85</v>
      </c>
      <c r="E86" s="36">
        <v>50</v>
      </c>
      <c r="F86" s="13">
        <v>68.055555555555557</v>
      </c>
      <c r="G86" s="13">
        <v>22</v>
      </c>
      <c r="H86" s="10">
        <v>44</v>
      </c>
      <c r="I86" s="13">
        <v>10</v>
      </c>
      <c r="J86" s="10">
        <v>45.454545454545453</v>
      </c>
      <c r="K86" s="15">
        <v>4.1900000000000004</v>
      </c>
      <c r="L86" s="15">
        <v>0</v>
      </c>
    </row>
    <row r="87" spans="1:12" ht="21" x14ac:dyDescent="0.35">
      <c r="A87" s="32" t="s">
        <v>85</v>
      </c>
      <c r="B87" s="12" t="s">
        <v>86</v>
      </c>
      <c r="C87" s="32" t="s">
        <v>14</v>
      </c>
      <c r="D87" s="8">
        <v>5</v>
      </c>
      <c r="E87" s="36">
        <v>5</v>
      </c>
      <c r="F87" s="13">
        <v>100</v>
      </c>
      <c r="G87" s="13">
        <v>5</v>
      </c>
      <c r="H87" s="10">
        <v>100</v>
      </c>
      <c r="I87" s="13">
        <v>4</v>
      </c>
      <c r="J87" s="10">
        <v>80</v>
      </c>
      <c r="K87" s="15">
        <v>4.51</v>
      </c>
      <c r="L87" s="15">
        <v>0</v>
      </c>
    </row>
    <row r="88" spans="1:12" s="30" customFormat="1" ht="21" x14ac:dyDescent="0.2">
      <c r="A88" s="25"/>
      <c r="B88" s="25" t="s">
        <v>93</v>
      </c>
      <c r="C88" s="25"/>
      <c r="D88" s="4">
        <f>SUM(D89)</f>
        <v>31</v>
      </c>
      <c r="E88" s="4">
        <f>SUM(E89)</f>
        <v>28</v>
      </c>
      <c r="F88" s="5">
        <v>90.322580645161295</v>
      </c>
      <c r="G88" s="5">
        <v>17</v>
      </c>
      <c r="H88" s="29">
        <f>G88/E88*100</f>
        <v>60.714285714285708</v>
      </c>
      <c r="I88" s="5">
        <v>8</v>
      </c>
      <c r="J88" s="5">
        <v>47.058823529411768</v>
      </c>
      <c r="K88" s="26">
        <v>4</v>
      </c>
      <c r="L88" s="26">
        <v>0</v>
      </c>
    </row>
    <row r="89" spans="1:12" ht="21" x14ac:dyDescent="0.2">
      <c r="A89" s="9" t="s">
        <v>8</v>
      </c>
      <c r="B89" s="27" t="s">
        <v>94</v>
      </c>
      <c r="C89" s="9" t="s">
        <v>10</v>
      </c>
      <c r="D89" s="9">
        <v>31</v>
      </c>
      <c r="E89" s="9">
        <v>28</v>
      </c>
      <c r="F89" s="10">
        <v>90.322580645161295</v>
      </c>
      <c r="G89" s="10">
        <v>17</v>
      </c>
      <c r="H89" s="10">
        <f t="shared" ref="H89" si="3">G89/E89*100</f>
        <v>60.714285714285708</v>
      </c>
      <c r="I89" s="10">
        <v>8</v>
      </c>
      <c r="J89" s="10">
        <v>47.058823529411768</v>
      </c>
      <c r="K89" s="15">
        <v>4</v>
      </c>
      <c r="L89" s="15">
        <v>0</v>
      </c>
    </row>
    <row r="90" spans="1:12" s="30" customFormat="1" ht="21" x14ac:dyDescent="0.2">
      <c r="A90" s="4"/>
      <c r="B90" s="25" t="s">
        <v>95</v>
      </c>
      <c r="C90" s="28"/>
      <c r="D90" s="4">
        <f>SUM(D91)</f>
        <v>1</v>
      </c>
      <c r="E90" s="4">
        <f>SUM(E91)</f>
        <v>1</v>
      </c>
      <c r="F90" s="5">
        <v>100</v>
      </c>
      <c r="G90" s="5">
        <v>1</v>
      </c>
      <c r="H90" s="5">
        <v>100</v>
      </c>
      <c r="I90" s="5">
        <v>1</v>
      </c>
      <c r="J90" s="5">
        <v>100</v>
      </c>
      <c r="K90" s="26">
        <v>4.05</v>
      </c>
      <c r="L90" s="26">
        <v>0</v>
      </c>
    </row>
    <row r="91" spans="1:12" ht="21" x14ac:dyDescent="0.35">
      <c r="A91" s="9" t="s">
        <v>33</v>
      </c>
      <c r="B91" s="27" t="s">
        <v>96</v>
      </c>
      <c r="C91" s="9" t="s">
        <v>35</v>
      </c>
      <c r="D91" s="8">
        <v>1</v>
      </c>
      <c r="E91" s="9">
        <v>1</v>
      </c>
      <c r="F91" s="10">
        <v>100</v>
      </c>
      <c r="G91" s="10">
        <v>1</v>
      </c>
      <c r="H91" s="10">
        <f t="shared" ref="H91" si="4">G91/E91*100</f>
        <v>100</v>
      </c>
      <c r="I91" s="10">
        <v>1</v>
      </c>
      <c r="J91" s="10">
        <v>100</v>
      </c>
      <c r="K91" s="15">
        <v>4.05</v>
      </c>
      <c r="L91" s="15">
        <v>0</v>
      </c>
    </row>
    <row r="92" spans="1:12" s="30" customFormat="1" ht="21" x14ac:dyDescent="0.2">
      <c r="A92" s="17"/>
      <c r="B92" s="18" t="s">
        <v>97</v>
      </c>
      <c r="C92" s="17"/>
      <c r="D92" s="17">
        <f>SUM(D93:D94)</f>
        <v>127</v>
      </c>
      <c r="E92" s="17">
        <f>SUM(E93:E94)</f>
        <v>110</v>
      </c>
      <c r="F92" s="19">
        <v>86.614173228346459</v>
      </c>
      <c r="G92" s="19">
        <v>49</v>
      </c>
      <c r="H92" s="29">
        <f>G92/E92*100</f>
        <v>44.545454545454547</v>
      </c>
      <c r="I92" s="19">
        <v>18</v>
      </c>
      <c r="J92" s="5">
        <v>36.734693877551024</v>
      </c>
      <c r="K92" s="20">
        <v>4.54</v>
      </c>
      <c r="L92" s="20">
        <v>0</v>
      </c>
    </row>
    <row r="93" spans="1:12" ht="21" x14ac:dyDescent="0.35">
      <c r="A93" s="32" t="s">
        <v>114</v>
      </c>
      <c r="B93" s="12" t="s">
        <v>98</v>
      </c>
      <c r="C93" s="75" t="s">
        <v>10</v>
      </c>
      <c r="D93" s="8">
        <v>8</v>
      </c>
      <c r="E93" s="35">
        <v>3</v>
      </c>
      <c r="F93" s="13">
        <v>89.915966386554615</v>
      </c>
      <c r="G93" s="10">
        <v>2</v>
      </c>
      <c r="H93" s="10">
        <v>66.666666666666657</v>
      </c>
      <c r="I93" s="10">
        <v>0</v>
      </c>
      <c r="J93" s="10">
        <v>0</v>
      </c>
      <c r="K93" s="14" t="s">
        <v>55</v>
      </c>
      <c r="L93" s="14" t="s">
        <v>55</v>
      </c>
    </row>
    <row r="94" spans="1:12" ht="21" x14ac:dyDescent="0.35">
      <c r="A94" s="32" t="s">
        <v>19</v>
      </c>
      <c r="B94" s="12" t="s">
        <v>99</v>
      </c>
      <c r="C94" s="75"/>
      <c r="D94" s="8">
        <v>119</v>
      </c>
      <c r="E94" s="35">
        <v>107</v>
      </c>
      <c r="F94" s="13">
        <v>37.5</v>
      </c>
      <c r="G94" s="13">
        <v>47</v>
      </c>
      <c r="H94" s="10">
        <v>43.925233644859816</v>
      </c>
      <c r="I94" s="13">
        <v>18</v>
      </c>
      <c r="J94" s="10">
        <v>38.297872340425535</v>
      </c>
      <c r="K94" s="14">
        <v>4.54</v>
      </c>
      <c r="L94" s="14">
        <v>0</v>
      </c>
    </row>
    <row r="95" spans="1:12" s="30" customFormat="1" ht="21" x14ac:dyDescent="0.35">
      <c r="A95" s="84" t="s">
        <v>103</v>
      </c>
      <c r="B95" s="84"/>
      <c r="C95" s="33" t="s">
        <v>55</v>
      </c>
      <c r="D95" s="53">
        <f>D4+D8+D10+D27+D33+D50+D53+D59+D81+D88+D90+D92</f>
        <v>2957</v>
      </c>
      <c r="E95" s="53">
        <f>E4+E8+E10+E27+E33+E50+E53+E59+E81+E88+E90+E92</f>
        <v>2083</v>
      </c>
      <c r="F95" s="29">
        <f t="shared" ref="F95:F97" si="5">E95*100/D95</f>
        <v>70.44301657084884</v>
      </c>
      <c r="G95" s="53">
        <f>G4+G8+G10+G27+G33+G50+G53+G59+G81+G88+G90+G92</f>
        <v>1136</v>
      </c>
      <c r="H95" s="29">
        <f>G95/E95*100</f>
        <v>54.536725876140181</v>
      </c>
      <c r="I95" s="52">
        <f>I4+I8+I10+I27+I33+I50+I53+I59+I81+I88+I90+I92</f>
        <v>515</v>
      </c>
      <c r="J95" s="5">
        <f>I95/G95*100</f>
        <v>45.33450704225352</v>
      </c>
      <c r="K95" s="31">
        <v>4.38</v>
      </c>
      <c r="L95" s="31">
        <v>0</v>
      </c>
    </row>
    <row r="96" spans="1:12" s="30" customFormat="1" ht="21" x14ac:dyDescent="0.35">
      <c r="A96" s="45"/>
      <c r="B96" s="46" t="s">
        <v>104</v>
      </c>
      <c r="C96" s="45"/>
      <c r="D96" s="47">
        <f>SUM(D5:D7,D9,D11:D22,D28:D31,D34:D43,D51:D52,D54:D58,D60:D72,D82:D86,D89,D93:D94)</f>
        <v>2788</v>
      </c>
      <c r="E96" s="47">
        <f>SUM(E5:E7,E9,E11:E22,E28:E31,E34:E43,E51:E52,E54:E58,E60:E72,E82:E86,E89,E93:E94)</f>
        <v>1975</v>
      </c>
      <c r="F96" s="48">
        <f>E96*100/D96</f>
        <v>70.839311334289818</v>
      </c>
      <c r="G96" s="47">
        <f>SUM(G5:G7,G9,G11:G22,G28:G31,G34:G43,G51:G52,G54:G58,G60:G72,G82:G86,G89,G93:G94)</f>
        <v>1041</v>
      </c>
      <c r="H96" s="49">
        <f>G96/E96*100</f>
        <v>52.708860759493668</v>
      </c>
      <c r="I96" s="47">
        <f>SUM(I5:I7,I9,I11:I22,I28:I31,I34:I43,I51:I52,I54:I58,I60:I72,I82:I86,I89,I93:I94)</f>
        <v>469</v>
      </c>
      <c r="J96" s="39">
        <f>I96/G96*100</f>
        <v>45.052833813640731</v>
      </c>
      <c r="K96" s="50">
        <v>4.3600000000000003</v>
      </c>
      <c r="L96" s="51">
        <v>0</v>
      </c>
    </row>
    <row r="97" spans="1:12" s="30" customFormat="1" ht="21" x14ac:dyDescent="0.35">
      <c r="A97" s="45"/>
      <c r="B97" s="46" t="s">
        <v>119</v>
      </c>
      <c r="C97" s="45"/>
      <c r="D97" s="50">
        <f>SUM(D23:D26,D32,D44:D48,D73:D80,D87,D49,D91)</f>
        <v>169</v>
      </c>
      <c r="E97" s="50">
        <f>SUM(E23:E26,E32,E44:E48,E73:E80,E87,E49,E91)</f>
        <v>108</v>
      </c>
      <c r="F97" s="48">
        <f t="shared" si="5"/>
        <v>63.905325443786985</v>
      </c>
      <c r="G97" s="50">
        <f>SUM(G23:G26,G32,G44:G48,G73:G80,G87,G49,G91)</f>
        <v>95</v>
      </c>
      <c r="H97" s="49">
        <f t="shared" ref="H97" si="6">G97/E97*100</f>
        <v>87.962962962962962</v>
      </c>
      <c r="I97" s="50">
        <f>SUM(I23:I26,I32,I44:I48,I73:I80,I87,I49,I91)</f>
        <v>46</v>
      </c>
      <c r="J97" s="39">
        <f>I97/G97*100</f>
        <v>48.421052631578945</v>
      </c>
      <c r="K97" s="50">
        <v>4.5599999999999996</v>
      </c>
      <c r="L97" s="51">
        <v>0</v>
      </c>
    </row>
    <row r="98" spans="1:12" s="30" customFormat="1" ht="21" x14ac:dyDescent="0.35">
      <c r="A98" s="61"/>
      <c r="B98" s="60" t="s">
        <v>118</v>
      </c>
      <c r="C98" s="61"/>
      <c r="D98" s="62">
        <f>SUM(D9,D11:D26,D54:D58,D60:D80,D82:D87,D91,D93:D94)</f>
        <v>2399</v>
      </c>
      <c r="E98" s="62">
        <f>SUM(E9,E11:E26,E54:E58,E60:E80,E82:E87,E91,E93:E94)</f>
        <v>1646</v>
      </c>
      <c r="F98" s="63">
        <v>70.878136200716852</v>
      </c>
      <c r="G98" s="62">
        <f>SUM(G9,G11:G26,G54:G58,G60:G80,G82:G87,G91,G93:G94)</f>
        <v>865</v>
      </c>
      <c r="H98" s="64">
        <f>G98/E98*100</f>
        <v>52.551640340218711</v>
      </c>
      <c r="I98" s="62">
        <f>SUM(I9,I11:I26,I54:I58,I60:I80,I82:I87,I91,I93:I94)</f>
        <v>406</v>
      </c>
      <c r="J98" s="65">
        <v>66.010928961748633</v>
      </c>
      <c r="K98" s="61">
        <v>4.43</v>
      </c>
      <c r="L98" s="66">
        <v>0</v>
      </c>
    </row>
    <row r="99" spans="1:12" s="30" customFormat="1" ht="21" x14ac:dyDescent="0.35">
      <c r="A99" s="61"/>
      <c r="B99" s="59" t="s">
        <v>117</v>
      </c>
      <c r="C99" s="61"/>
      <c r="D99" s="61">
        <f>SUM(D5:D7,D28:D32,D34:D49,D51:D52,D89)</f>
        <v>558</v>
      </c>
      <c r="E99" s="61">
        <f>SUM(E5:E7,E28:E32,E34:E49,E51:E52,E89)</f>
        <v>437</v>
      </c>
      <c r="F99" s="63">
        <v>85.094339622641513</v>
      </c>
      <c r="G99" s="61">
        <f>SUM(G5:G7,G28:G32,G34:G49,G51:G52,G89)</f>
        <v>271</v>
      </c>
      <c r="H99" s="64">
        <f>G99/E99*100</f>
        <v>62.013729977116704</v>
      </c>
      <c r="I99" s="61">
        <f>SUM(I5:I7,I28:I32,I34:I49,I51:I52,I89)</f>
        <v>109</v>
      </c>
      <c r="J99" s="65">
        <v>55.594405594405593</v>
      </c>
      <c r="K99" s="61">
        <v>4.1900000000000004</v>
      </c>
      <c r="L99" s="66">
        <v>0</v>
      </c>
    </row>
  </sheetData>
  <mergeCells count="34">
    <mergeCell ref="A95:B95"/>
    <mergeCell ref="C93:C94"/>
    <mergeCell ref="A61:A72"/>
    <mergeCell ref="C60:C72"/>
    <mergeCell ref="C73:C80"/>
    <mergeCell ref="A83:A85"/>
    <mergeCell ref="C82:C86"/>
    <mergeCell ref="A73:A79"/>
    <mergeCell ref="A54:A55"/>
    <mergeCell ref="C54:C58"/>
    <mergeCell ref="A56:A58"/>
    <mergeCell ref="A44:A48"/>
    <mergeCell ref="C44:C48"/>
    <mergeCell ref="A51:A52"/>
    <mergeCell ref="C51:C52"/>
    <mergeCell ref="K2:L2"/>
    <mergeCell ref="G2:G3"/>
    <mergeCell ref="I2:I3"/>
    <mergeCell ref="J2:J3"/>
    <mergeCell ref="A5:A7"/>
    <mergeCell ref="C5:C7"/>
    <mergeCell ref="A2:B3"/>
    <mergeCell ref="C2:C3"/>
    <mergeCell ref="D2:D3"/>
    <mergeCell ref="H2:H3"/>
    <mergeCell ref="E2:E3"/>
    <mergeCell ref="F2:F3"/>
    <mergeCell ref="A23:A26"/>
    <mergeCell ref="C23:C26"/>
    <mergeCell ref="A34:A43"/>
    <mergeCell ref="C34:C43"/>
    <mergeCell ref="C28:C31"/>
    <mergeCell ref="C11:C22"/>
    <mergeCell ref="A15:A2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2021-04-19T04:46:40Z</dcterms:created>
  <dcterms:modified xsi:type="dcterms:W3CDTF">2022-05-18T01:41:54Z</dcterms:modified>
</cp:coreProperties>
</file>